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\Downloads\"/>
    </mc:Choice>
  </mc:AlternateContent>
  <xr:revisionPtr revIDLastSave="0" documentId="8_{3C9A80AE-71F7-42F8-A082-BFD858AB6A7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Table 1" sheetId="1" r:id="rId1"/>
    <sheet name="Table 2" sheetId="2" r:id="rId2"/>
    <sheet name="Table 3" sheetId="3" r:id="rId3"/>
  </sheets>
  <calcPr calcId="191029"/>
</workbook>
</file>

<file path=xl/calcChain.xml><?xml version="1.0" encoding="utf-8"?>
<calcChain xmlns="http://schemas.openxmlformats.org/spreadsheetml/2006/main">
  <c r="M258" i="1" l="1"/>
  <c r="N258" i="1" s="1"/>
  <c r="M253" i="1"/>
  <c r="N253" i="1" s="1"/>
  <c r="M227" i="1"/>
  <c r="N227" i="1" s="1"/>
  <c r="M217" i="1"/>
  <c r="N217" i="1" s="1"/>
  <c r="M203" i="1"/>
  <c r="N203" i="1" s="1"/>
  <c r="M242" i="1"/>
  <c r="N242" i="1" s="1"/>
  <c r="M237" i="1"/>
  <c r="N237" i="1" s="1"/>
  <c r="M273" i="1"/>
  <c r="N273" i="1" s="1"/>
  <c r="M268" i="1"/>
  <c r="N268" i="1" s="1"/>
  <c r="M193" i="1"/>
  <c r="N193" i="1" s="1"/>
  <c r="M188" i="1"/>
  <c r="N188" i="1" s="1"/>
  <c r="M222" i="1"/>
  <c r="N222" i="1" s="1"/>
  <c r="M208" i="1"/>
  <c r="N208" i="1" s="1"/>
  <c r="M263" i="1"/>
  <c r="M79" i="1"/>
  <c r="N79" i="1" s="1"/>
  <c r="N187" i="1"/>
  <c r="M117" i="1"/>
  <c r="N117" i="1" s="1"/>
  <c r="M107" i="1"/>
  <c r="M93" i="1"/>
  <c r="N93" i="1" s="1"/>
  <c r="N36" i="1"/>
  <c r="N37" i="1" s="1"/>
  <c r="N64" i="1"/>
  <c r="M178" i="1"/>
  <c r="N178" i="1" s="1"/>
  <c r="M173" i="1"/>
  <c r="N173" i="1" s="1"/>
  <c r="M152" i="1"/>
  <c r="N152" i="1" s="1"/>
  <c r="M147" i="1"/>
  <c r="N147" i="1" s="1"/>
  <c r="M142" i="1"/>
  <c r="N142" i="1" s="1"/>
  <c r="M137" i="1"/>
  <c r="N137" i="1" s="1"/>
  <c r="M162" i="1"/>
  <c r="N162" i="1" s="1"/>
  <c r="M127" i="1"/>
  <c r="N127" i="1" s="1"/>
  <c r="N157" i="1"/>
  <c r="N158" i="1"/>
  <c r="N159" i="1"/>
  <c r="N104" i="1"/>
  <c r="N103" i="1"/>
  <c r="M98" i="1"/>
  <c r="N98" i="1" s="1"/>
  <c r="M84" i="1"/>
  <c r="N84" i="1" s="1"/>
  <c r="M74" i="1"/>
  <c r="N74" i="1" s="1"/>
  <c r="M69" i="1"/>
  <c r="M57" i="1"/>
  <c r="M52" i="1"/>
  <c r="N63" i="1"/>
  <c r="N62" i="1"/>
  <c r="N65" i="1"/>
  <c r="N105" i="1" l="1"/>
  <c r="N160" i="1"/>
  <c r="U160" i="1" s="1"/>
  <c r="N57" i="1"/>
  <c r="N52" i="1"/>
  <c r="N107" i="1" l="1"/>
  <c r="N69" i="1"/>
  <c r="N33" i="1"/>
  <c r="N32" i="1"/>
  <c r="N31" i="1"/>
  <c r="N278" i="1"/>
  <c r="N28" i="1"/>
  <c r="N263" i="1"/>
  <c r="N252" i="1"/>
  <c r="N251" i="1"/>
  <c r="N248" i="1"/>
  <c r="N247" i="1"/>
  <c r="N249" i="1" s="1"/>
  <c r="N214" i="1"/>
  <c r="N213" i="1"/>
  <c r="N134" i="1"/>
  <c r="N133" i="1"/>
  <c r="N132" i="1"/>
  <c r="N124" i="1"/>
  <c r="N123" i="1"/>
  <c r="N122" i="1"/>
  <c r="N90" i="1"/>
  <c r="N89" i="1"/>
  <c r="N66" i="1"/>
  <c r="N25" i="1"/>
  <c r="N23" i="1"/>
  <c r="N21" i="1"/>
  <c r="N20" i="1"/>
  <c r="N24" i="1"/>
  <c r="N22" i="1"/>
  <c r="N19" i="1"/>
  <c r="N26" i="1" l="1"/>
  <c r="U26" i="1" s="1"/>
  <c r="N34" i="1"/>
  <c r="U34" i="1" s="1"/>
  <c r="N279" i="1"/>
  <c r="U279" i="1" s="1"/>
  <c r="N29" i="1"/>
  <c r="U29" i="1" s="1"/>
  <c r="U249" i="1"/>
  <c r="N125" i="1"/>
  <c r="U125" i="1" s="1"/>
  <c r="N215" i="1"/>
  <c r="U215" i="1" s="1"/>
  <c r="N135" i="1"/>
  <c r="U135" i="1" s="1"/>
  <c r="N91" i="1"/>
  <c r="U91" i="1" s="1"/>
  <c r="N67" i="1"/>
  <c r="U67" i="1" s="1"/>
  <c r="U105" i="1" l="1"/>
  <c r="U37" i="1"/>
  <c r="N232" i="1"/>
  <c r="N43" i="1"/>
  <c r="N114" i="1"/>
  <c r="N113" i="1"/>
  <c r="N112" i="1"/>
  <c r="N45" i="1"/>
  <c r="N44" i="1"/>
  <c r="N42" i="1"/>
  <c r="N41" i="1"/>
  <c r="N40" i="1"/>
  <c r="N39" i="1"/>
  <c r="N16" i="1"/>
  <c r="N15" i="1"/>
  <c r="N14" i="1"/>
  <c r="N13" i="1"/>
  <c r="N10" i="1"/>
  <c r="N9" i="1"/>
  <c r="N8" i="1"/>
  <c r="N11" i="1" s="1"/>
  <c r="N17" i="1" l="1"/>
  <c r="N46" i="1"/>
  <c r="N198" i="1"/>
  <c r="N115" i="1" l="1"/>
  <c r="U115" i="1" s="1"/>
  <c r="N281" i="1"/>
  <c r="N282" i="1" s="1"/>
  <c r="N234" i="1"/>
  <c r="N233" i="1"/>
  <c r="N200" i="1"/>
  <c r="N199" i="1"/>
  <c r="N184" i="1"/>
  <c r="N183" i="1"/>
  <c r="N170" i="1"/>
  <c r="N169" i="1"/>
  <c r="N167" i="1"/>
  <c r="U11" i="1"/>
  <c r="U46" i="1"/>
  <c r="U17" i="1"/>
  <c r="N201" i="1" l="1"/>
  <c r="U201" i="1" s="1"/>
  <c r="U282" i="1"/>
  <c r="N235" i="1"/>
  <c r="N185" i="1"/>
  <c r="U185" i="1" s="1"/>
  <c r="N171" i="1"/>
  <c r="U171" i="1" s="1"/>
  <c r="U235" i="1" l="1"/>
  <c r="T284" i="1" l="1"/>
  <c r="T287" i="1" s="1"/>
</calcChain>
</file>

<file path=xl/sharedStrings.xml><?xml version="1.0" encoding="utf-8"?>
<sst xmlns="http://schemas.openxmlformats.org/spreadsheetml/2006/main" count="1148" uniqueCount="406">
  <si>
    <r>
      <rPr>
        <b/>
        <sz val="5.5"/>
        <rFont val="Courier New"/>
        <family val="3"/>
      </rPr>
      <t>SINAPI</t>
    </r>
  </si>
  <si>
    <r>
      <rPr>
        <sz val="5"/>
        <rFont val="Courier New"/>
        <family val="3"/>
      </rPr>
      <t>SINAPI</t>
    </r>
  </si>
  <si>
    <r>
      <rPr>
        <sz val="5"/>
        <rFont val="Courier New"/>
        <family val="3"/>
      </rPr>
      <t>INSUMO</t>
    </r>
  </si>
  <si>
    <r>
      <rPr>
        <sz val="5"/>
        <rFont val="Courier New"/>
        <family val="3"/>
      </rPr>
      <t>M</t>
    </r>
  </si>
  <si>
    <r>
      <rPr>
        <sz val="5"/>
        <rFont val="Courier New"/>
        <family val="3"/>
      </rPr>
      <t>UN</t>
    </r>
  </si>
  <si>
    <r>
      <rPr>
        <sz val="5"/>
        <rFont val="Courier New"/>
        <family val="3"/>
      </rPr>
      <t>COMPOSICAO</t>
    </r>
  </si>
  <si>
    <r>
      <rPr>
        <sz val="5"/>
        <rFont val="Courier New"/>
        <family val="3"/>
      </rPr>
      <t>AUXILIAR DE ELETRICISTA COM ENCARGOS COMPLEMENTARES</t>
    </r>
  </si>
  <si>
    <r>
      <rPr>
        <sz val="5"/>
        <rFont val="Courier New"/>
        <family val="3"/>
      </rPr>
      <t>H</t>
    </r>
  </si>
  <si>
    <r>
      <rPr>
        <sz val="5"/>
        <rFont val="Courier New"/>
        <family val="3"/>
      </rPr>
      <t>ELETRICISTA COM ENCARGOS COMPLEMENTARES</t>
    </r>
  </si>
  <si>
    <r>
      <rPr>
        <b/>
        <sz val="5.5"/>
        <rFont val="Courier New"/>
        <family val="3"/>
      </rPr>
      <t>TOTAL</t>
    </r>
  </si>
  <si>
    <r>
      <rPr>
        <b/>
        <sz val="5.5"/>
        <rFont val="Courier New"/>
        <family val="3"/>
      </rPr>
      <t>PÇ</t>
    </r>
  </si>
  <si>
    <r>
      <rPr>
        <b/>
        <sz val="5.5"/>
        <rFont val="Courier New"/>
        <family val="3"/>
      </rPr>
      <t>ORIGEM</t>
    </r>
  </si>
  <si>
    <r>
      <rPr>
        <b/>
        <sz val="5.5"/>
        <rFont val="Courier New"/>
        <family val="3"/>
      </rPr>
      <t>TIPO</t>
    </r>
  </si>
  <si>
    <r>
      <rPr>
        <b/>
        <sz val="5.5"/>
        <rFont val="Courier New"/>
        <family val="3"/>
      </rPr>
      <t>DESCRIÇÃO</t>
    </r>
  </si>
  <si>
    <r>
      <rPr>
        <b/>
        <sz val="5.5"/>
        <rFont val="Courier New"/>
        <family val="3"/>
      </rPr>
      <t>UN</t>
    </r>
  </si>
  <si>
    <r>
      <rPr>
        <b/>
        <sz val="5.5"/>
        <rFont val="Courier New"/>
        <family val="3"/>
      </rPr>
      <t>ESPECÍFICA</t>
    </r>
  </si>
  <si>
    <r>
      <rPr>
        <sz val="5"/>
        <rFont val="Courier New"/>
        <family val="3"/>
      </rPr>
      <t>MERCADO</t>
    </r>
  </si>
  <si>
    <r>
      <rPr>
        <sz val="4"/>
        <rFont val="Courier New"/>
        <family val="3"/>
      </rPr>
      <t>UN</t>
    </r>
  </si>
  <si>
    <r>
      <rPr>
        <sz val="5"/>
        <rFont val="Arial"/>
        <family val="2"/>
      </rPr>
      <t>SINAPI</t>
    </r>
  </si>
  <si>
    <r>
      <rPr>
        <sz val="4"/>
        <rFont val="Courier New"/>
        <family val="3"/>
      </rPr>
      <t>INSUMO</t>
    </r>
  </si>
  <si>
    <r>
      <rPr>
        <sz val="4"/>
        <rFont val="Courier New"/>
        <family val="3"/>
      </rPr>
      <t>PARAFUSO DE FERRO POLIDO, SEXTAVADO C/ROSCA INTEIRA,DIAM. 5/16", COMPRIMENTO 3/4", COM PORCA E ARRUELA LISA LEVE</t>
    </r>
  </si>
  <si>
    <r>
      <rPr>
        <b/>
        <sz val="5"/>
        <rFont val="Courier New"/>
        <family val="3"/>
      </rPr>
      <t>TOTAL</t>
    </r>
  </si>
  <si>
    <r>
      <rPr>
        <sz val="3"/>
        <rFont val="Courier New"/>
        <family val="3"/>
      </rPr>
      <t>COMPOSICAO</t>
    </r>
  </si>
  <si>
    <r>
      <rPr>
        <sz val="4"/>
        <rFont val="Courier New"/>
        <family val="3"/>
      </rPr>
      <t>H</t>
    </r>
  </si>
  <si>
    <r>
      <rPr>
        <b/>
        <sz val="5.5"/>
        <rFont val="Courier New"/>
        <family val="3"/>
      </rPr>
      <t>CPU105</t>
    </r>
  </si>
  <si>
    <r>
      <rPr>
        <b/>
        <sz val="5.5"/>
        <rFont val="Courier New"/>
        <family val="3"/>
      </rPr>
      <t>FLANGE PARA LIGAÇÃO EM PAINEL 200X100MM, CHAPA 16</t>
    </r>
  </si>
  <si>
    <r>
      <rPr>
        <sz val="5"/>
        <rFont val="Courier New"/>
        <family val="3"/>
      </rPr>
      <t>COT.149</t>
    </r>
  </si>
  <si>
    <r>
      <rPr>
        <sz val="5.5"/>
        <rFont val="Courier New"/>
        <family val="3"/>
      </rPr>
      <t>FLANGE PARA LIGAÇÃO EM PAINEL 200X100MM, CHAPA #16</t>
    </r>
  </si>
  <si>
    <r>
      <rPr>
        <b/>
        <sz val="5.5"/>
        <rFont val="Courier New"/>
        <family val="3"/>
      </rPr>
      <t>CPU106</t>
    </r>
  </si>
  <si>
    <r>
      <rPr>
        <b/>
        <sz val="5.5"/>
        <rFont val="Courier New"/>
        <family val="3"/>
      </rPr>
      <t>ELETRODUTO DE FERRO GALVANIZADO DIAM. 25MM (1") X3000MM</t>
    </r>
  </si>
  <si>
    <r>
      <rPr>
        <sz val="5"/>
        <rFont val="Courier New"/>
        <family val="3"/>
      </rPr>
      <t>COT.151</t>
    </r>
  </si>
  <si>
    <r>
      <rPr>
        <sz val="5"/>
        <rFont val="Courier New"/>
        <family val="3"/>
      </rPr>
      <t>ELETRODUTO DE AÇO GALVANIZADO 1"</t>
    </r>
  </si>
  <si>
    <r>
      <rPr>
        <sz val="5"/>
        <rFont val="Courier New"/>
        <family val="3"/>
      </rPr>
      <t>pç</t>
    </r>
  </si>
  <si>
    <r>
      <rPr>
        <sz val="5"/>
        <rFont val="Courier New"/>
        <family val="3"/>
      </rPr>
      <t>ABRAÇADEIRA EM AÇO TIPO "D" 1" C/PARAFUSO</t>
    </r>
  </si>
  <si>
    <r>
      <rPr>
        <sz val="5"/>
        <rFont val="Courier New"/>
        <family val="3"/>
      </rPr>
      <t>PÇ</t>
    </r>
  </si>
  <si>
    <r>
      <rPr>
        <b/>
        <sz val="5.5"/>
        <rFont val="Courier New"/>
        <family val="3"/>
      </rPr>
      <t>CPU107</t>
    </r>
  </si>
  <si>
    <r>
      <rPr>
        <b/>
        <sz val="5.5"/>
        <rFont val="Courier New"/>
        <family val="3"/>
      </rPr>
      <t>SAÍDA LATERAL DE ELETROCALHA PARA ELETRODUTO DIAM.25MM (1")</t>
    </r>
  </si>
  <si>
    <r>
      <rPr>
        <sz val="5"/>
        <rFont val="Arial"/>
        <family val="2"/>
      </rPr>
      <t>MERCADO</t>
    </r>
  </si>
  <si>
    <r>
      <rPr>
        <sz val="4"/>
        <rFont val="Courier New"/>
        <family val="3"/>
      </rPr>
      <t>COT.152</t>
    </r>
  </si>
  <si>
    <r>
      <rPr>
        <sz val="4"/>
        <rFont val="Courier New"/>
        <family val="3"/>
      </rPr>
      <t>SAÍDA LATERAL DE ELETROCALHA PARA ELETRODUTO 1"</t>
    </r>
  </si>
  <si>
    <r>
      <rPr>
        <sz val="4"/>
        <rFont val="Courier New"/>
        <family val="3"/>
      </rPr>
      <t>AUXILIAR DE ELETRICISTA COM ENCARGOS COMPLEMENTARES</t>
    </r>
  </si>
  <si>
    <r>
      <rPr>
        <sz val="4"/>
        <rFont val="Courier New"/>
        <family val="3"/>
      </rPr>
      <t>ELETRICISTA COM ENCARGOS COMPLEMENTARES</t>
    </r>
  </si>
  <si>
    <r>
      <rPr>
        <b/>
        <sz val="5.5"/>
        <rFont val="Courier New"/>
        <family val="3"/>
      </rPr>
      <t>CPU108</t>
    </r>
  </si>
  <si>
    <r>
      <rPr>
        <b/>
        <sz val="5.5"/>
        <rFont val="Courier New"/>
        <family val="3"/>
      </rPr>
      <t>CONDULETE MÚLTIPLO DIAM. 1"</t>
    </r>
  </si>
  <si>
    <r>
      <rPr>
        <sz val="5"/>
        <rFont val="Courier New"/>
        <family val="3"/>
      </rPr>
      <t>CONDULETE DE ALUMINIO PARA ELETRODUTO ROSCAVEL DE 1", COM TAMPA CEGA</t>
    </r>
  </si>
  <si>
    <r>
      <rPr>
        <sz val="5"/>
        <rFont val="Courier New"/>
        <family val="3"/>
      </rPr>
      <t>BUCHA DE NYLON SEM ABA S6, COM PARAFUSO DE 4,20 X 40 MM EM ACO ZINCADO COM ROSCA SOBERBA, CABECA CHATA E FENDA PHILLIPS</t>
    </r>
  </si>
  <si>
    <r>
      <rPr>
        <b/>
        <sz val="5.5"/>
        <rFont val="Courier New"/>
        <family val="3"/>
      </rPr>
      <t>CPU109</t>
    </r>
  </si>
  <si>
    <r>
      <rPr>
        <b/>
        <sz val="5.5"/>
        <rFont val="Courier New"/>
        <family val="3"/>
      </rPr>
      <t>ELETRODUTO DE FERRO GALVANIZADO 3"X3000MM</t>
    </r>
  </si>
  <si>
    <r>
      <rPr>
        <sz val="5"/>
        <rFont val="Courier New"/>
        <family val="3"/>
      </rPr>
      <t>COT.150</t>
    </r>
  </si>
  <si>
    <r>
      <rPr>
        <sz val="5"/>
        <rFont val="Courier New"/>
        <family val="3"/>
      </rPr>
      <t>ELETRODUTO DE AÇO GALVANIZADO 3"</t>
    </r>
  </si>
  <si>
    <r>
      <rPr>
        <sz val="5"/>
        <rFont val="Courier New"/>
        <family val="3"/>
      </rPr>
      <t>ABRAÇADEIRA EM AÇO TIPO "D" 3" C/PARAFUSO</t>
    </r>
  </si>
  <si>
    <r>
      <rPr>
        <b/>
        <sz val="5.5"/>
        <rFont val="Courier New"/>
        <family val="3"/>
      </rPr>
      <t>CPU110</t>
    </r>
  </si>
  <si>
    <r>
      <rPr>
        <b/>
        <sz val="5.5"/>
        <rFont val="Courier New"/>
        <family val="3"/>
      </rPr>
      <t>CURVA DE RAIO LONGO PARA ELETRODUTO, DIAM. DE 3"</t>
    </r>
  </si>
  <si>
    <r>
      <rPr>
        <sz val="4"/>
        <rFont val="Courier New"/>
        <family val="3"/>
      </rPr>
      <t>COT.153</t>
    </r>
  </si>
  <si>
    <r>
      <rPr>
        <sz val="4"/>
        <rFont val="Courier New"/>
        <family val="3"/>
      </rPr>
      <t>CURVA FERRO GALVANIZADO PARA ELETORDUTO 3"</t>
    </r>
  </si>
  <si>
    <r>
      <rPr>
        <sz val="4"/>
        <rFont val="Courier New"/>
        <family val="3"/>
      </rPr>
      <t>ELETR IC ISTA CO M ENCARG O S CO M PLEM ENTARES</t>
    </r>
  </si>
  <si>
    <r>
      <rPr>
        <sz val="4"/>
        <rFont val="Courier New"/>
        <family val="3"/>
      </rPr>
      <t>AUXILIAR ELETRICISTA COM ENCARGOS COMPLEMENTARES</t>
    </r>
  </si>
  <si>
    <r>
      <rPr>
        <b/>
        <sz val="5.5"/>
        <rFont val="Courier New"/>
        <family val="3"/>
      </rPr>
      <t>CPU111</t>
    </r>
  </si>
  <si>
    <r>
      <rPr>
        <b/>
        <sz val="5.5"/>
        <rFont val="Courier New"/>
        <family val="3"/>
      </rPr>
      <t>CAIXA DE PASSAGEM 450X450X150MM COM TAMPA</t>
    </r>
  </si>
  <si>
    <r>
      <rPr>
        <sz val="5.5"/>
        <rFont val="Courier New"/>
        <family val="3"/>
      </rPr>
      <t>CAIXA DE PASSAGEM 450X450X150MM COM TAMPA</t>
    </r>
  </si>
  <si>
    <r>
      <rPr>
        <b/>
        <sz val="5.5"/>
        <rFont val="Courier New"/>
        <family val="3"/>
      </rPr>
      <t>CPU112</t>
    </r>
  </si>
  <si>
    <r>
      <rPr>
        <b/>
        <sz val="5.5"/>
        <rFont val="Courier New"/>
        <family val="3"/>
      </rPr>
      <t>ENGENHARIA E SUPERVISÃO DE OBRAS</t>
    </r>
  </si>
  <si>
    <r>
      <rPr>
        <sz val="5"/>
        <rFont val="Courier New"/>
        <family val="3"/>
      </rPr>
      <t>ENGENHEIRO CIVIL PLENO COM ENCARGOS SOCIAIS</t>
    </r>
  </si>
  <si>
    <r>
      <rPr>
        <b/>
        <sz val="5.5"/>
        <rFont val="Courier New"/>
        <family val="3"/>
      </rPr>
      <t>CPU113</t>
    </r>
  </si>
  <si>
    <r>
      <rPr>
        <b/>
        <sz val="5.5"/>
        <rFont val="Courier New"/>
        <family val="3"/>
      </rPr>
      <t>ADMINISTRAÇÃO E LOGÍSTICA</t>
    </r>
  </si>
  <si>
    <r>
      <rPr>
        <sz val="5"/>
        <rFont val="Courier New"/>
        <family val="3"/>
      </rPr>
      <t>ENCARREGADO COM ENCARGOS COMPLEMENTARES</t>
    </r>
  </si>
  <si>
    <r>
      <rPr>
        <b/>
        <sz val="5"/>
        <rFont val="Courier New"/>
        <family val="3"/>
      </rPr>
      <t>-</t>
    </r>
  </si>
  <si>
    <r>
      <rPr>
        <b/>
        <sz val="5.5"/>
        <rFont val="Courier New"/>
        <family val="3"/>
      </rPr>
      <t>CPU114</t>
    </r>
  </si>
  <si>
    <r>
      <rPr>
        <b/>
        <sz val="5.5"/>
        <rFont val="Courier New"/>
        <family val="3"/>
      </rPr>
      <t>MOBILIZAÇÃO E DESMOBILIZAÇÃO</t>
    </r>
  </si>
  <si>
    <r>
      <rPr>
        <sz val="5"/>
        <rFont val="Courier New"/>
        <family val="3"/>
      </rPr>
      <t>CAMINHÃO TOCO</t>
    </r>
  </si>
  <si>
    <r>
      <rPr>
        <sz val="5"/>
        <rFont val="Courier New"/>
        <family val="3"/>
      </rPr>
      <t>CHP</t>
    </r>
  </si>
  <si>
    <r>
      <rPr>
        <sz val="5"/>
        <rFont val="Courier New"/>
        <family val="3"/>
      </rPr>
      <t>SERVENTE COM ENCARGOS COMPLEMENTARES</t>
    </r>
  </si>
  <si>
    <r>
      <rPr>
        <b/>
        <sz val="5.5"/>
        <rFont val="Courier New"/>
        <family val="3"/>
      </rPr>
      <t>CPU115</t>
    </r>
  </si>
  <si>
    <r>
      <rPr>
        <b/>
        <sz val="5.5"/>
        <rFont val="Courier New"/>
        <family val="3"/>
      </rPr>
      <t>TABs - TESTES AJUSTES E BALANCEAMENTOS</t>
    </r>
  </si>
  <si>
    <r>
      <rPr>
        <sz val="5"/>
        <rFont val="Courier New"/>
        <family val="3"/>
      </rPr>
      <t>ENGENHEIRO ELETRICISTA COM ENCARGOS COMPLEMENTARES</t>
    </r>
  </si>
  <si>
    <r>
      <rPr>
        <b/>
        <sz val="5.5"/>
        <rFont val="Courier New"/>
        <family val="3"/>
      </rPr>
      <t>CPU116</t>
    </r>
  </si>
  <si>
    <r>
      <rPr>
        <b/>
        <sz val="5.5"/>
        <rFont val="Courier New"/>
        <family val="3"/>
      </rPr>
      <t>START UP E COMISSIONAMENTO</t>
    </r>
  </si>
  <si>
    <r>
      <rPr>
        <b/>
        <sz val="5.5"/>
        <rFont val="Courier New"/>
        <family val="3"/>
      </rPr>
      <t>CPU117</t>
    </r>
  </si>
  <si>
    <r>
      <rPr>
        <b/>
        <sz val="5.5"/>
        <rFont val="Courier New"/>
        <family val="3"/>
      </rPr>
      <t>ENTREGA ELETRÔNICA E IMPRESSA DO PROJETO AS BUILT E DO DATABOOK CONTENDO TODOS OS MANUAIS E ESPECIFICAÇÕES DOS EQUIPAMENTOS E SOFTWARES INSTALADOS</t>
    </r>
  </si>
  <si>
    <r>
      <rPr>
        <sz val="5"/>
        <rFont val="Courier New"/>
        <family val="3"/>
      </rPr>
      <t>ARQUITETO PLENO COM ENCARGOS COMPLEMENTARES</t>
    </r>
  </si>
  <si>
    <r>
      <rPr>
        <sz val="5"/>
        <rFont val="Courier New"/>
        <family val="3"/>
      </rPr>
      <t>C PU 118</t>
    </r>
  </si>
  <si>
    <r>
      <rPr>
        <sz val="5.5"/>
        <rFont val="Arial"/>
        <family val="2"/>
      </rPr>
      <t>LUMINÁRIA SOBREPOR 60X600MM PARA 4X9W TUBOLED</t>
    </r>
  </si>
  <si>
    <r>
      <rPr>
        <sz val="4"/>
        <rFont val="Courier New"/>
        <family val="3"/>
      </rPr>
      <t>COT.154</t>
    </r>
  </si>
  <si>
    <r>
      <rPr>
        <sz val="4"/>
        <rFont val="Courier New"/>
        <family val="3"/>
      </rPr>
      <t>LUMINARIA SOBREPOR 600X600MM TUBOLED</t>
    </r>
  </si>
  <si>
    <r>
      <rPr>
        <sz val="4"/>
        <rFont val="Courier New"/>
        <family val="3"/>
      </rPr>
      <t>LAMPADA LED TUBULAR BIVOLT 9 W</t>
    </r>
  </si>
  <si>
    <r>
      <rPr>
        <b/>
        <sz val="5"/>
        <rFont val="Arial"/>
        <family val="2"/>
      </rPr>
      <t>TOTAL</t>
    </r>
  </si>
  <si>
    <t>QTDE</t>
  </si>
  <si>
    <t>ESCAVAÇÃO MECANIZADA DE VALA COM PROF. ATÉ 1,5 M (MÉDIA MONTANTE E JUSANTE/UMA COMPOSICAO POR TRECHO), ESCAVADEIRA (0,8 M3),LARG. MENOR QUE 1,5 M, EM SOLO DE 1A CATEGORIA, LOCAIS COM BAIXO NÍVEL DE INTERFERÊNCIA. AF_02/2021</t>
  </si>
  <si>
    <r>
      <t>M</t>
    </r>
    <r>
      <rPr>
        <b/>
        <sz val="5.5"/>
        <rFont val="Courier New"/>
        <family val="3"/>
      </rPr>
      <t>³</t>
    </r>
  </si>
  <si>
    <t>ESCAVADEIRA HIDRÁULICA SOBRE ESTEIRAS, CAÇAMBA 0,80 M3, PESO OPERACIONAL 17 T, POTENCIA BRUTA 111 HP - CHP DIURNO. AF_06/2014</t>
  </si>
  <si>
    <t>CHP</t>
  </si>
  <si>
    <t>CHI</t>
  </si>
  <si>
    <t>ESCAVADEIRA HIDRÁULICA SOBRE ESTEIRAS, CAÇAMBA 0,80 M3, PESO OPERACIONAL 17 T, POTENCIA BRUTA 111 HP - CHI DIURNO. AF_06/2014</t>
  </si>
  <si>
    <t>SERVENTE COM ENCARGOS COMPLEMENTARES</t>
  </si>
  <si>
    <t>ELETRODUTO FLEXÍVEL CORRUGADO, PEAD, DN 63 (2"), PARA REDE ENTERRADA DE DISTRIBUIÇÃO DE ENERGIA ELÉTRICA - FORNECIMENTO E INSTALAÇÃO. AF_12/2021</t>
  </si>
  <si>
    <t>ELETRODUTO/DUTO PEAD FLEXIVEL PAREDE SIMPLES, CORRUGACAO HELICOIDAL, COR PRETA, SEM ROSCA, DE 2", PARA CABEAMENTO SUBTERRANEO (NBR 15715)</t>
  </si>
  <si>
    <t>H</t>
  </si>
  <si>
    <t>FORNECIMENTO E INSTALAÇÃO DE PLACA DE OBRA COM CHAPA GALVANIZADA E ESTRUTURA DE MADEIRA. AF_03/2022_PS</t>
  </si>
  <si>
    <t>SARRAFO *2,5 X 10* CM EM PINUS, MISTA OU EQUIVALENTE DA REGIAO - BRUTA</t>
  </si>
  <si>
    <t>PLACA DE OBRA (PARA CONSTRUCAO CIVIL) EM CHAPA GALVANIZADA *N. 22*, ADESIVADA, DE *2,4 X 1,2* M (SEM POSTES PARA FIXACAO)</t>
  </si>
  <si>
    <t>M²</t>
  </si>
  <si>
    <t>PREGO DE ACO POLIDO COM CABECA 10 X 10 (7/8 X 17)</t>
  </si>
  <si>
    <t>KG</t>
  </si>
  <si>
    <t>PREGO DE ACO POLIDO COM CABECA 17 X 27 (2 1/2 X 11)</t>
  </si>
  <si>
    <t>CARPINTEIRO DE FORMAS COM ENCARGOS COMPLEMENTARES</t>
  </si>
  <si>
    <t>PINTURA IMUNIZANTE PARA MADEIRA, 2 DEMÃOS. AF_01/2021</t>
  </si>
  <si>
    <t>ORIGEM</t>
  </si>
  <si>
    <t>TIPO</t>
  </si>
  <si>
    <t>CÓDIGO</t>
  </si>
  <si>
    <t>DESCRIÇÃO</t>
  </si>
  <si>
    <t>UN</t>
  </si>
  <si>
    <t xml:space="preserve">CUSTO UNIT. </t>
  </si>
  <si>
    <t>ESPECÍFICA</t>
  </si>
  <si>
    <t>INSUMO</t>
  </si>
  <si>
    <t>FITA ISOLANTE ADESIVA ANTICHAMA, USO ATE 750 V, EM ROLO DE 19 MM X 5 M</t>
  </si>
  <si>
    <t>SINAPI</t>
  </si>
  <si>
    <t>COT.01</t>
  </si>
  <si>
    <t>M</t>
  </si>
  <si>
    <t>Cabo  de cobre flexível 1 x 1,5mm² isolado HEPR 0,6/1KV 90° NBR 7286</t>
  </si>
  <si>
    <t xml:space="preserve">CABO DE COBRE FLEXÍVEL 1 x 1,5mm² ISOLADO HEPR 0,6/1KV 90° </t>
  </si>
  <si>
    <t>QUANTIDADE NA OBRA</t>
  </si>
  <si>
    <t>imagem ilustrativa</t>
  </si>
  <si>
    <t>m²</t>
  </si>
  <si>
    <t>m³</t>
  </si>
  <si>
    <t>m</t>
  </si>
  <si>
    <t>VALOR (R$)</t>
  </si>
  <si>
    <t>TOTAL POR ITEM (R$)</t>
  </si>
  <si>
    <t>R$</t>
  </si>
  <si>
    <t>AUXILIAR DE ELETRICISTA COM ENCARGOS COMPLEMENTARES</t>
  </si>
  <si>
    <t>placa de 2m x 0,8 m</t>
  </si>
  <si>
    <t>MERCADO</t>
  </si>
  <si>
    <t>M³</t>
  </si>
  <si>
    <t>COMPOSICAO</t>
  </si>
  <si>
    <t>ELETRICISTA COM ENCARGOS COMPLEMENTARES</t>
  </si>
  <si>
    <t>Unid</t>
  </si>
  <si>
    <t>REATERRO MANUAL DE VALAS, COM PLACA VIBRATÓRIA. AF_08/2023</t>
  </si>
  <si>
    <t>CAMINHÃO PIPA 10.000 L TRUCADO, PESO BRUTO TOTAL 23.000 KG, CARGA ÚTIL MÁXIMA 15.935 KG, DISTÂNCIA ENTRE EIXOS 4,8 M, POTÊNCIA 230 CV, INCLUSIVE TANQUE DE AÇO PARA TRANSPORTE DE ÁGUA - CHP DIURNO. AF_06/2014</t>
  </si>
  <si>
    <t>CAMINHÃO PIPA 10.000 L TRUCADO, PESO BRUTO TOTAL 23.000 KG, CARGA ÚTIL MÁXIMA 15.935 KG, DISTÂNCIA ENTRE EIXOS 4,8 M, POTÊNCIA 230 CV, INCLUSIVE TANQUE DE AÇO PARA TRANSPORTE DE ÁGUA - CHI DIURNO. AF_06/2014</t>
  </si>
  <si>
    <t>PLACA VIBRATÓRIA REVERSÍVEL COM MOTOR 4 TEMPOS A GASOLINA, FORÇA CENTRÍFUGA DE 25 KN (2500 KGF), POTÊNCIA 5,5 CV - CHP DIURNO. AF_08/2015</t>
  </si>
  <si>
    <t>COMPOSIÇÕES SINAPI</t>
  </si>
  <si>
    <t>COM INSUMOS DE COTAÇOES E/OU SINAPI
COM COEFICIENTES BASE SINAPI E/OU OUTRAS FONTES MERCADO</t>
  </si>
  <si>
    <t>COMPOSIÇÕES ESPECÍFICAS</t>
  </si>
  <si>
    <t>VALOR DE ART A PARTIR DE 01 DE JANEIRO DE 2025 RESOLUÇÃO Nº 1133/2021 E PL - 0615/2024 DO CONFEA</t>
  </si>
  <si>
    <t>Fita Plástica Subterranea 76MMX300M ESP 0,15MM Laranja-Preto P/Sinalizacao de Aterramento Cuidado Rede Elétrica Abaixo</t>
  </si>
  <si>
    <t>COT.02</t>
  </si>
  <si>
    <t>TOTAL</t>
  </si>
  <si>
    <t>obra acima de R$15.000,01</t>
  </si>
  <si>
    <t>COT.17</t>
  </si>
  <si>
    <t>COT.03</t>
  </si>
  <si>
    <t>ABRACADEIRA EM ACO PARA AMARRACAO DE ELETRODUTOS, TIPO D, COM 1/2" E PARAFUSO DE FIXACAO</t>
  </si>
  <si>
    <t>COT.04</t>
  </si>
  <si>
    <t>COT.05</t>
  </si>
  <si>
    <t>BUCHA DE NYLON SEM ABA S6, COM PARAFUSO DE 4,20 X 40 MM EM ACO ZINCADO COM ROSCA SOBERBA, CABECA CHATA E FENDA PHILLIPS</t>
  </si>
  <si>
    <t>COT.11</t>
  </si>
  <si>
    <t>COT.13</t>
  </si>
  <si>
    <t>SELANTE ELASTICO MONOCOMPONENTE A BASE DE POLIURETANO (PU) PARA JUNTAS DIVERSAS</t>
  </si>
  <si>
    <t>310ML</t>
  </si>
  <si>
    <t>Anotação de responsabilidade técnica de execução de obra</t>
  </si>
  <si>
    <t>total da obra sem BDI</t>
  </si>
  <si>
    <t>total da obra com BDI (23%) (R$)</t>
  </si>
  <si>
    <t>CAIXA ENTERRADA ELÉTRICA RETANGULAR, EM ALVENARIA COM BLOCOS DE CONCRETO, FUNDO COM BRITA, DIMENSÕES INTERNAS: 0,4X0,4X0,4 M. AF_12/2020 (UN)</t>
  </si>
  <si>
    <t>PREPARO DE FUNDO DE VALA COM LARGURA MENOR QUE 1,5 M, COM CAMADA DE BRITA, LANÇAMENTO MANUAL. AF_08/2020</t>
  </si>
  <si>
    <t>ARGAMASSA TRAÇO 1:3 (EM VOLUME DE CIMENTO E AREIA MÉDIA ÚMIDA) COM ADIÇÃO DE IMPERMEABILIZANTE, PREPARO MECÂNICO COM BETONEIRA 400 L. AF_08/2019</t>
  </si>
  <si>
    <t>PEÇA RETANGULAR PRÉ-MOLDADA, VOLUME DE CONCRETO DE 10 A 30 LITROS, TAXA DE AÇO APROXIMADA DE 30KG/M³. AF_01/2018</t>
  </si>
  <si>
    <t>PEDREIRO COM ENCARGOS COMPLEMENTARES</t>
  </si>
  <si>
    <t>ARGAMASSA TRAÇO 1:4 (EM VOLUME DE CIMENTO E AREIA GROSSA ÚMIDA) PARA CHAPISCO CONVENCIONAL, PREPARO MECÂNICO COM BETONEIRA 400 L. AF_08/2019</t>
  </si>
  <si>
    <t>BLOCO DE VEDACAO DE CONCRETO, 9 X 19 X 39 CM (CLASSE C - NBR 6136)</t>
  </si>
  <si>
    <t xml:space="preserve">Sealtubo  metálico flexível 3/4" </t>
  </si>
  <si>
    <t>Conduite Metálico Flexível Sealtubo emborrachado Preto 3/4"</t>
  </si>
  <si>
    <t>CONDULETE 3/4" TIPO X, COM  TAMPA, CONECTOR RETO E  TAMPÃO</t>
  </si>
  <si>
    <t>Eletroduto Galvanizado à fogo 3/4", norma NBR 5598</t>
  </si>
  <si>
    <t>Eletroduto Rígido Galvanizado a Fogo RIR BSP 3/4" NBR 5598</t>
  </si>
  <si>
    <t xml:space="preserve">CABO DE COBRE FLEXÍVEL 1 x 4mm² ISOLADO HEPR 0,6/1KV 90° </t>
  </si>
  <si>
    <t>Cabo  de cobre flexível 1 x 4mm² isolado HEPR 0,6/1KV 90° NBR 7286</t>
  </si>
  <si>
    <t>volume da vala descontado do volume do eletroduto = 7,74 - 0,087</t>
  </si>
  <si>
    <t>V = 30cm(L) x 60cm(H) x Compr eletroduto (2") = 0,3 x 0,6 x 43 = 7,74 m³</t>
  </si>
  <si>
    <t>LINHA DE VIDA TIPO VARAL DE SEGURANÇA COM CABO DE AÇO PARA PROTEÇÃO DE PERIFERIA PARA EDIFÍCIOS DE ATÉ 4 PAVIMENTOS. AF_11/2017</t>
  </si>
  <si>
    <t>AJUDANTE DE CARPINTEIRO COM ENCARGOS COMPLEMENTARES</t>
  </si>
  <si>
    <t>ABRACADEIRA EM ACO GALVANIZADO PARA SISTEMA DE LINHA DE VIDA, PARA POSTE TUBULAR DE DIAMETRO 3" E CABO DE ACO DE DIAMETRO 12,7 MM (1/2")</t>
  </si>
  <si>
    <t>MANILHA RETA PESADA PADRAO "D", CORPO EM ACO CARBONO 1045 E PINO REFORCADO EM ACO ALLOY, GALVANIZADO, ROSCADO, DIAMETRO 1/2"</t>
  </si>
  <si>
    <t>ESTICADOR FORJADO PARA CABO DE ACO DE DIAMETRO 12,7 MM (1/2"), TIPO GANCHO X OLHAL (DIN 1480)</t>
  </si>
  <si>
    <t>CABO DE ACO GALVANIZADO, DIAMETRO 12,7 MM (1/2"), COM ALMA DE ACO CABO INDEPENDENTE 6 X 25 F</t>
  </si>
  <si>
    <t xml:space="preserve">GRAMPO PESADO FORJADO EM ACO CARBONO 1045 GALVANIZADO (CLIP'S) PARA CABO DE ACO DE DIAMETRO 12,7 MM (1/2") (FS FF-C-450D, TIPO 1, CLASSE 1)	</t>
  </si>
  <si>
    <t xml:space="preserve">Fornecedor </t>
  </si>
  <si>
    <t>Local de Pesquisa</t>
  </si>
  <si>
    <t>data / hora de acesso</t>
  </si>
  <si>
    <t>custo unit (R$)</t>
  </si>
  <si>
    <t>MxMÊS</t>
  </si>
  <si>
    <t>O ANDAIME TUBULAR É UTILIZADO PRINCIPALMENTE EM PINTURA E REVESTIMENTO DE FACHADAS, OBRAS DE REFORMAS EM GERAL, MANUTENÇÕES PREDIAIS E INDUSTRIAIS, MONTAGEM DE ESTRUTURAS METÁLICAS E PRÉ-MOLDADAS. O MÓDULO É COMPOSTO POR: 2 PAINÉIS/QUADROS COM ALTURA DE1,00M; 1 BARRA DIAGONAL PARA TRAVAMENTO; BARRAS DE LIGAÇÃO PARA UNIR OS QUADROS/PAINÉIS E CONTRAVENTAMENTO, PISO/PLATAFORMA METÁLICA,SAPATAS OU RODÍZIOS, E PROTEÇÃO NA PLATAFORMA E DEMAIS E FIXAÇÕES NECESSÁRIAS PARA SE MONTAR O ANDAIME. A UNIDADE DE MEDIDA M X MÊSREFERE-SE À LOCAÇÃO DE 1 METRO DE ALTURA DE ANDAIME MONTADO POR MÊS. O PREÇO NÃO INCLUI MONTAGEM DO ANDAIME, SERVIÇOS DEMOBILIZAÇÃO E DESMOBILIZAÇÃO.</t>
  </si>
  <si>
    <t>MONTADOR DE ESTRUTURAS METÁLICAS COM ENCARGOS COMPLEMENTARES</t>
  </si>
  <si>
    <t>MONTAGEM E DESMONTAGEM DE ANDAIME TUBULAR TIPO "TORRE" (EXCLUSIVE ANDAIME E LIMPEZA). AF_03/2024 (97064)</t>
  </si>
  <si>
    <t>TRANSPORTE HORIZONTAL MANUAL, DE TUBO DE AÇO CARBONO LEVE OU MÉDIO, PRETO OU GALVANIZADO, COM DIÂMETRO MAIOR QUE 32 MM E MENOR OU IGUAL A 65 MM (UNIDADE: MXKM). AF_07/2019</t>
  </si>
  <si>
    <t>MxKM</t>
  </si>
  <si>
    <t>CADEIRA SUSPENSA MANUAL / BALANCIM INDIVIDUAL (NBR 14751)</t>
  </si>
  <si>
    <t>UTILIZADA SOMENTE PARA DESCIDA, A CADEIRA SUSPENSA DE CORDA É IDEAL PARA EXECUÇÃO DE TRABALHOS DE PINTURAS, LIMPEZAS E INSTALAÇÕES EM FACHADAS. DEVE SER UTILIZADA COM CORDA DE 12MM PADRÃO BOMBEIRO. CAPACIDADE DE CARGA MÁXIMA DA CADEIRA SUSPENSA É DE 120 KG, COMPREENDENDO O PESO DO USUÁRIO E O PESO DOS EQUIPAMENTOS E FERRAMENTAS. PARA O USO DO EQUIPAMENTO, O PROFISSIONAL DEVERÁ ESTAR EQUIPADO COM CINTURÃO TIPO PÁRA-QUEDAS E TRAVA-QUEDAS, PRESOS A UM CABO DISTINTO AO DA CADEIRA SUSPENSA.</t>
  </si>
  <si>
    <t>3 andaimes de 8 metros</t>
  </si>
  <si>
    <t>3 andaimes de 8 metros por 2 meses</t>
  </si>
  <si>
    <t>MONTAGEM QUADRO DE COMANDO NA PONTE</t>
  </si>
  <si>
    <t>W.H.B. DO BRASIL LTDA  01111039/0004</t>
  </si>
  <si>
    <t>DTM DISTRIBUIDORA DE FITAS, ABRASIVOS E ACESSÓRIOS LTDA   23.591.977/0001-26</t>
  </si>
  <si>
    <t>ZIG FERRAMENTAS LTDA. 15.430.669/0001-90</t>
  </si>
  <si>
    <t>RELE FOTOELETRICO INTERNO E EXTERNO BIVOLT 1000 W, DE CONECTOR, SEM BASE</t>
  </si>
  <si>
    <t>Contator Unipolar 25A 220 VCA 1NA</t>
  </si>
  <si>
    <t>Caixa quadro comando 200x200x140 (dimensões aproximadas) - Caixa fabricada em chapa de aço carbono #22 (0,75mm), Pintura eletrostática a pó na cor RAL7032, Grau de proteção IP54, Abertura de porta com ângulo de 110º, Dobradiças embutidas em aço carbono com o pino em aço, Porta com pino de aTerramento, Fecho tipo fenda com miolo zamac, Vedação da porta em PU</t>
  </si>
  <si>
    <t>MONTAGEM QUADRO GERAL NO POSTE DO PADRÃO</t>
  </si>
  <si>
    <t>BR DINAMICA MATERIAS ELETRICOS - 38490712000109</t>
  </si>
  <si>
    <t>Distrito Energy | CNPJ: 08.329.509/0001-94</t>
  </si>
  <si>
    <t>https://brdinamica.lojavirtualnuvem.com.br/produtos/quadro-de-comando-eletrico-200x200x150-lisa/</t>
  </si>
  <si>
    <t>https://www.energyon.com.br/quadro-de-comando-200x200x140-up-electronic</t>
  </si>
  <si>
    <t>DIMENSIONAL BRASIL SOLUÇÕES LTDA. 06.913.480/0015-63</t>
  </si>
  <si>
    <t>SANTIL 49.474.398/0008-63</t>
  </si>
  <si>
    <t>Led e Eletrica Comercio e Varejo de Material Eletrico LTDA. - CNPJ: 26.260.681/0001-10</t>
  </si>
  <si>
    <t>https://www.dimensional.com.br/contator-unipolar-25a-220-vca-1na-a9c20631-schneider/p</t>
  </si>
  <si>
    <t>https://www.santil.com.br/contator-modular-2-polos-25a-230vac-1namais1nf-5060hz---steck/p</t>
  </si>
  <si>
    <t>https://www.djledeletrica.com.br/comprar/contator-modular-nanf-25a-220vca-jcm-2511-220vca/direto/3471</t>
  </si>
  <si>
    <t>COT.07</t>
  </si>
  <si>
    <t>Driver / Fonte de Alimentação 240W, Fonte Controladora RGBW DMX512 - 24Vcc - 10A - 240W - 120 a 240Vac IP≥20</t>
  </si>
  <si>
    <t>LOCACAO DE ANDAIME METALICO TUBULAR DEENCAIXE, TIPO DE TORRE, CADA PAINEL COM LARGURA DE 1 ATE 1,5 M E ALTURA DE *1,00* M, INCLUINDO DIAGONAL, BARRAS DE LIGACAO, SAPATAS OU RODIZIOS E DEMAIS ITENS NECESSARIOS A MONTAGEM (NAO INCLUI INSTALACAO)</t>
  </si>
  <si>
    <t>COT.08</t>
  </si>
  <si>
    <t>COT.09</t>
  </si>
  <si>
    <t>COT.10</t>
  </si>
  <si>
    <t>COT.12</t>
  </si>
  <si>
    <t>COT.14</t>
  </si>
  <si>
    <t>COT.15</t>
  </si>
  <si>
    <t>COT.16</t>
  </si>
  <si>
    <t>Terminador Dmx 120 Ohms</t>
  </si>
  <si>
    <t>PLENOBRAS DISTRIBUIDORA ELETRICA E HIDRAULICA LTDA 72.313.828/0001-00</t>
  </si>
  <si>
    <t>https://www.plenobras.com.br/646a599dd496504d21ddf030/cabo-cobre-flexivel-1x-150mm-isolado-hepr-061kv-90-preto-nbr-7286-nax-flex</t>
  </si>
  <si>
    <t>https://www.combinado.com.br/cabo-flexivel-hepr-4mm-1kv-cobre-inmetro</t>
  </si>
  <si>
    <t>https://www.dimensional.com.br/cabo-flexivel-1kv-90g-hepr-4mm-verde-fiterflex-nexans/p</t>
  </si>
  <si>
    <t>https://www.plenobras.com.br/646a5b0cd496504d21e009a3/cabo-cobre-flexivel-1x-4mm-isolado-hepr-061kv-90-preto-nbr-7286-nax-flex</t>
  </si>
  <si>
    <t>https://www.seton.com.br/fita-subterranea-rede-eletrica-abaixo-14052.html</t>
  </si>
  <si>
    <t>https://www.dtmfitas.com/fita-subterranea-76mm-x-300m-lj-rede-eletrica</t>
  </si>
  <si>
    <t>https://www.zigferramentas.com.br/fita-subterranea-rede-eletrica-lj-76cmx300m-koretech-pa521200028</t>
  </si>
  <si>
    <t xml:space="preserve">PREÇOS SINAPI-SC NÃO DESONERADOS REF 01/2026
</t>
  </si>
  <si>
    <t>COT.18</t>
  </si>
  <si>
    <t>COT.19</t>
  </si>
  <si>
    <t>COT.20</t>
  </si>
  <si>
    <t>COT.21</t>
  </si>
  <si>
    <t>COT.22</t>
  </si>
  <si>
    <t>COT.23</t>
  </si>
  <si>
    <t>COT.24</t>
  </si>
  <si>
    <t>COT.25</t>
  </si>
  <si>
    <t>BASE PARA RELE COM SUPORTE METALICO</t>
  </si>
  <si>
    <t>https://www.rimad.com.br/quadro-comando-chapa-20x20x14-caixa-montagem-painel-eletrico</t>
  </si>
  <si>
    <t>Rimad Comercial Ltda CNPJ:
03.988.811/0001-30</t>
  </si>
  <si>
    <t>DISJUNTOR TIPO NEMA, MONOPOLAR 35 ATE 50 A, TENSAO MAXIMA DE 240 V</t>
  </si>
  <si>
    <t>https://www.djledeletrica.com.br/comprar/caixa-neobox-300x200x200-termoplastica-com-protecao-uv/direto/2023</t>
  </si>
  <si>
    <t>https://loja.bsepaineis.com.br/caixas-e-quadros-eletricos/quadros-de-comando-termoplastico/caixa-termoplastica-em-abs-com-uv-ip-65-300x300x200?nocache=1772051796628</t>
  </si>
  <si>
    <t>https://cetti.com.br/p/quadro-de-comando-eletrico-300x200x200-ip65-brum-neo-box/</t>
  </si>
  <si>
    <t xml:space="preserve">Quadro de Comando Elétrico 300x200x200 IP65, Material: Termoplástico ABS, Graus de Proteção IP65 e IK08 </t>
  </si>
  <si>
    <t>Cetti Comércio de Materiais Elétricos Ltda CNPJ: 01.202.491/0001-16</t>
  </si>
  <si>
    <t>DJ Led e Eletrica Comercio e Varejo de Material Eletrico LTDA
CNPJ: 26.260.681/0001-10</t>
  </si>
  <si>
    <t>BSE PAINÉIS 
CNPJ: 17.004.316/0001-54</t>
  </si>
  <si>
    <t>https://www.lumikit.com.br/arq2</t>
  </si>
  <si>
    <t>Lumikit Luis Augusto Spranger LTDA
CNPJ: 13.956.402/0001-06</t>
  </si>
  <si>
    <t>https://www.lojailuminainstalacao.com.br/spots-e-projetores/lumikit-arq-software-acesso-remoto-power-lume</t>
  </si>
  <si>
    <t>https://www.lumikit.com.br/splitter-outdoor-3-110220</t>
  </si>
  <si>
    <t>https://www.lojailuminainstalacao.com.br/acessorios/splitter-dmx-3-saidas-outdoor-110220v-11-7x13-7x20cm-power-lume-splitterdmx3</t>
  </si>
  <si>
    <t xml:space="preserve">ILUMINA INSTALAÇÃO LTDA 
CNPJ: 21.238.576/0001-61 </t>
  </si>
  <si>
    <t>MONTAGEM CAIXA DE ABRIGO PARA DRIVERS (alimentação dos projetores LED)</t>
  </si>
  <si>
    <t>custo unit(R$)/m</t>
  </si>
  <si>
    <t>COT.06</t>
  </si>
  <si>
    <t>Conector XLR macho 3 pinos IP≥ 65</t>
  </si>
  <si>
    <t>Conector XLR fêmea 3 pinos IP≥ 65</t>
  </si>
  <si>
    <t>unid</t>
  </si>
  <si>
    <t>https://www.onelightbrasil.com.br/conector-xlr-outdoor-femea-30927</t>
  </si>
  <si>
    <t>https://www.onelightbrasil.com.br/conector-xlr-outdoor-macho-30926</t>
  </si>
  <si>
    <t>https://www.lojaeletrica.com.br/eletroduto-galvanizado-a-fogo-3-4-eb342-nbr5598-3-metros.html</t>
  </si>
  <si>
    <t>https://www.eletrotrafo.com.br/eletroduto-de-ferro-galv-fogo-pesado-3-4--x-3mts-225mm-nbr-5598-70008571/p</t>
  </si>
  <si>
    <t>ELETROTRAFO PRODUTOS ELÉTRICOS LTDA. - CNPJ 80.224.785/0001-15</t>
  </si>
  <si>
    <t>LOJA ELÉTRICA 
CNPJ: 17.155.342/0011-55</t>
  </si>
  <si>
    <t>https://www.lojaeletrica.com.br/seal-tube-galvanizado-eletrolitico-pvc-3-4-preto-vendido-no-metro.html</t>
  </si>
  <si>
    <t>https://www.dimensional.com.br/eletroduto-seal-tubo-ac-pvc-3-4-ssp6034/p</t>
  </si>
  <si>
    <t>https://www.eletricabichuette.com.br/sealtubo-metalico-flexivel-emborrachado-34-preto-10-metro/p</t>
  </si>
  <si>
    <t>ELETRICA BICHUETTE LTDA
CNPJ 13.756.867/0001-13</t>
  </si>
  <si>
    <t>https://www.lojailuminainstalacao.com.br/fontes-e-controladoras/fonte-cmx-rgb-com-controle-remoto-24v-240w-10a</t>
  </si>
  <si>
    <t>ILUMINA INSTALAÇÃO LTDA.
CNPJ 21.238.576/0001-61</t>
  </si>
  <si>
    <t>Garra Clamp Gancho 1 Pol Q15 / Q20 De Aluminio</t>
  </si>
  <si>
    <t>https://loja.auratec.com.br/produtos/gancho-aluminio-30-60mm-premium-linha-25-30/</t>
  </si>
  <si>
    <t>ILUMINA INSTALAÇÃO LTDA
CNPJ 21.238.576/0001-61</t>
  </si>
  <si>
    <t xml:space="preserve"> </t>
  </si>
  <si>
    <t>https://www.casadoroadie.com.br/produto/terminador-dmx-para-iluminacao-1308</t>
  </si>
  <si>
    <t>Splitter DMX512 com pelo menos 3 Saídas, bivolt / RGB e RGBW, ligação de até 32 aparelhos DMX em cada saída, gabinete em ABS Injetado IP 65</t>
  </si>
  <si>
    <t>Cabo DMX para Iluminação 120 Ohms</t>
  </si>
  <si>
    <t>INSTRUFIBER INSTRUMENTACAO E TECNOLOGIA LTDA  31.332.376/0001-27</t>
  </si>
  <si>
    <t>https://www.edcabos.com/cabos/cabo-dmx/cabo-dmx-para-iluminacao-120-ohms-preto</t>
  </si>
  <si>
    <t>Ed Cabos, Informatica e Conexoes David Guimaraes Eletronicos e Informatica
CNPJ: 30.979.444/0001-81</t>
  </si>
  <si>
    <t>https://www.todamusica.com.br/produto/cabo-dmx-santo-angelo-d-30.html</t>
  </si>
  <si>
    <t>AFL COMERCIO DE INSTRUMENTOS MUSICAIS E AUDIO LTDA 49.573.875/0001-71</t>
  </si>
  <si>
    <t>https://www.09iluminacao.com.br/garra-clamp-gancho-1-pol-q15q20-de-aluminio/prod-6750691/</t>
  </si>
  <si>
    <t>09ILUMINACAO COMERCIO E SERVICOS LTDA 02.097.120/0001-84</t>
  </si>
  <si>
    <t>TOTAL COMERCIO VAREJISTA DE EQUIPAMENTOS DE SOM E ILUMINACAO 19.789.633/0001-59</t>
  </si>
  <si>
    <t>https://www.lojachedas.com.br/audio-profissional/conector/xlr/conector-xlr-para-microfone-macho-waterproof-sk-jm8-skypix</t>
  </si>
  <si>
    <t>Chedas Som Profissional
CNPJ: 26.000.685/0001-60</t>
  </si>
  <si>
    <t>R2LUZ ILUMINAÇÃO E SONORIZAÇÃO PROFISSIONAL - 13119440000104</t>
  </si>
  <si>
    <t>https://www.r2luz.com.br/produtos/conector-xlr-3-polos-macho-waterproof-skipix/</t>
  </si>
  <si>
    <t>https://www.r2luz.com.br/produtos/conector-xlr-3-polos-femea-waterproof-skipix/</t>
  </si>
  <si>
    <t>https://www.lojachedas.com.br/audio-profissional/conector/xlr/conector-xlr-para-microfone-femea-waterproof-sk-jf7-skypix</t>
  </si>
  <si>
    <t>CONDULETE DE ALUMINIO TIPO X, PARA ELETRODUTO ROSCAVEL DE 3/4", COM TAMPA CEGA</t>
  </si>
  <si>
    <t>https://www.superproatacado.com.br/manilha-reta-1-2-2-00t-rosca-acerosid-293768/p</t>
  </si>
  <si>
    <t>Super Pro Atacado | CNPJ 08.858.579/0015-35</t>
  </si>
  <si>
    <t>https://www.lojafrati.com.br/1-2-2-0-ton.html</t>
  </si>
  <si>
    <t>FRATI SUPRIMENTOS INDUSTRIAIS LTDA 10.556.094/0001-33</t>
  </si>
  <si>
    <t>https://www.onelightbrasil.com.br/controle-dmx-para-ribalta-strip-de-led</t>
  </si>
  <si>
    <t>https://www.kabum.com.br/produto/353386/roteador-w5-1200g-intelbras</t>
  </si>
  <si>
    <t>KABUM S.A 05.570.714/0001-59
CNPJ: 13.956.402/0001-06</t>
  </si>
  <si>
    <t>https://www.kalunga.com.br/prod/roteador-wi-fi-6-gigabit-dual-band-ax1500-3-portas-gigabit-ax12-tp-link-cx-1-un/610667</t>
  </si>
  <si>
    <t>Net Commerce Comércio Eletrônico LTDA - 10312847000165</t>
  </si>
  <si>
    <t>https://comtek.com.br/produtos/roteador-tp-link-wireless-dual-band-2-4ghz-5ghz-750mbps-4-antenas-ac750-archer-c21/</t>
  </si>
  <si>
    <t>CABO DE COMUNICAÇÃO DMX</t>
  </si>
  <si>
    <t>tampa furo para Condulete 3/4 Polegada</t>
  </si>
  <si>
    <t>https://www.santil.com.br/tampao-click-34-polegada-tramontina/p</t>
  </si>
  <si>
    <t>https://www.sveletrica.com/tampao-02-pvc-para-caixa-multiuso-3-4-polegadas-sem-parafuso-e060284002-00a0000tbd/p</t>
  </si>
  <si>
    <t>SV Comércio de Materiais Elétricos LTDA  35.088.657/0001-37</t>
  </si>
  <si>
    <t>https://loja.jmc.com.br/material-eletrico/conectores/conector-macho-girstorio-34-polegada-cmzg</t>
  </si>
  <si>
    <t>JMC COMERCIAL ELETRICA LTDA  43.350.099/0001-64</t>
  </si>
  <si>
    <t>https://www.ciadoled.com.br/infraestrutura/conector-macho-giratorio-delcaflex-rosca-bsp-cmgr-34</t>
  </si>
  <si>
    <t>CIA DO LED &amp; ELÉTRICA  17.066.376/0004-44</t>
  </si>
  <si>
    <t>Dimensional Brasil Soluções Ltda 06.913.480/0026-16</t>
  </si>
  <si>
    <t>https://www.dimensional.com.br/conector-macho-gira-lt-sv-bsp-34-cmgr34-delcaflex/p</t>
  </si>
  <si>
    <t>CONECTOR MACHO GIRATORIO ALUMINIO 3/4" CMRA</t>
  </si>
  <si>
    <t>COT.27</t>
  </si>
  <si>
    <t>COT.26</t>
  </si>
  <si>
    <t>https://www.lojailuminainstalacao.com.br/spots-e-projetores/projetor-led-9w</t>
  </si>
  <si>
    <t>https://www.azlediluminacao.com.br/produto/projetor-powerlume-9-watts-ip67-aluminio-e-difusor-acrilico-bivolt-110x120x65mm-pjx9w/156259</t>
  </si>
  <si>
    <t>AZLed Iluminação 23.114.958/0001-09</t>
  </si>
  <si>
    <t>https://www.cialight.com.br/projetor-9w-ip67-bivolt-11x12x6-5cm-aluminio-branco-e-difusor-acrilico-powerlume-pjx9w</t>
  </si>
  <si>
    <t>Cia Light CNPJ: 09.146.882/0001-72</t>
  </si>
  <si>
    <t>https://www.parafusofacil.com.br/acessorios-para-cabo-de-aco/clips-cabo-de-aco-pesado/clips-cabo-de-aco-pesado-1-2-aco-carbono-1045-forjado-galvanizado-a-fogo/</t>
  </si>
  <si>
    <t>Sipar Ferramentas LTDA CNPJ 01.056.640/0001-86</t>
  </si>
  <si>
    <t>https://www.incorzul.com.br/clips-para-cabo-de-aco-pesado-1/2-quality-fix</t>
  </si>
  <si>
    <t>https://www.ferramentaskennedy.com.br/grampo-pes-aforj-ffc450t1c1-12-293288-acerosid/p</t>
  </si>
  <si>
    <t>Incortec Comercio Ltda | CNPJ: 41.712.920/0001-10</t>
  </si>
  <si>
    <t>Ferramentas Kennedy CNPJ 08.858.579/0015-35</t>
  </si>
  <si>
    <t>Controlador DMX 512 para comando de luminárias RGBW, Comunicação Ethernet com porta Rj45, Entrada Cartão microsd para programação local, suporte para Roteador, Wi-Fi,  fonte/driver de alimentação bivolt, entrada p/ cartão microSD p/ programação offline, porta usb p/ programação local, possibilidade de controle via app para celular, inclusa programação</t>
  </si>
  <si>
    <t>Roteador Wi-Fi, protocolo 802.11ac com 867 Mbps em 5 GHz e 300 Mbps em 2,4 GHz</t>
  </si>
  <si>
    <t>https://www.luminaing.com.br/produtos/fonte-alimentacao-dimerizavel-dali-24v-ac-127v-220v-10a-240w-ip67-eklart-ekdali24024/</t>
  </si>
  <si>
    <t>LUMINAING ILUMINAÇÃO - 26362290000107</t>
  </si>
  <si>
    <t>https://www.andreiluminacao.com.br/fontedriver/fonte-de-alimentacao-dimerizavel-24v-10a-240w-ip20-protocolo-dali-0-10-220v-ekdali01024024-eklart</t>
  </si>
  <si>
    <t>NOVAES QUEIROZ COMERCIO ATACADISTA DE ARTIGOS DE ILUMINACAO EIRELI CNPJ 32.374.146/0001-93</t>
  </si>
  <si>
    <t>https://www.lojamelhordosul.com.br/site/produto/grade-de-protecao-mega-forte-para-camera-de-seguranca-cftv/</t>
  </si>
  <si>
    <t>Loja Melhor do Sul Comércio de Sistemas de Segurança Ltda CNPJ 34.750.561/0001-20</t>
  </si>
  <si>
    <t>https://www.hiperfer.com.br/esticador-gancho-olhal-para-cabo-de-aco-1-2-12-7mm-fertak</t>
  </si>
  <si>
    <t>Hiperfer | CNPJ: 29.641.894/0001-80</t>
  </si>
  <si>
    <t>https://www.lojabrafer.com.br/esticador-cabo-de-aco-1-2-gancho-x-olhal-vonder/p/5534</t>
  </si>
  <si>
    <t>Brafer Comércio de Máquinas e Ferramentas Ltda CNPJ: 12.058.950/0001-56</t>
  </si>
  <si>
    <t>Brenfeer E-commerce e Consultoria Empresarial LTDA CNPJ: 48.319.359/0001-52</t>
  </si>
  <si>
    <t>https://www.brenfeer.com.br/esticador-gancho-olhal-para-cabo-de-aco-1-2-127-mm-vonder-plus</t>
  </si>
  <si>
    <t>potência máx. 9W, temp. de cor 2700K, IRC&gt;80, Ângulo do facho: 25°; fluxo luminoso ≥800lm, vida útil (L70)≥ 50000h, alimentação: 24Vcc ou bivolt; Lentes com proteção UV; proteção contra impactos IK≥08, proteção contra sólidos e líquidos IP≥66; acessório honeycomb (grelha antiofuscamento); cor do acabamento: cinza / alumínio, garantia mínima de 3 anos</t>
  </si>
  <si>
    <t>COT.28</t>
  </si>
  <si>
    <t>COT.29</t>
  </si>
  <si>
    <t>GurgelMix Máquinas e Ferramentas S.A. CNPJ: 29.302.348/0001-15</t>
  </si>
  <si>
    <t>Trava-Queda Retrátil em Fita 3,3 Metos</t>
  </si>
  <si>
    <t>https://www.lojadomecanico.com.br/produto/118004/36/709/trava-queda-retratil-em-fita-33-metos-mg-cinto-mult2016a</t>
  </si>
  <si>
    <t xml:space="preserve">MULTISEG COMÉRCIO DE EQUIPAMENTOS DE SEGURANÇA EIRELI CNPJ 10.498.304/0001-84 </t>
  </si>
  <si>
    <t>https://www.multiseg.com.br/3061/trava-queda-retrtil-de-fita-33-metros-mult-2016a-mg-cintos</t>
  </si>
  <si>
    <t xml:space="preserve">COMPRE SEGURANCA LTDA CNPJ 46.532.392/0001-30 </t>
  </si>
  <si>
    <t>https://www.compreseguranca.com.br/trava-queda-retratil-fita-3-3-m-2016a</t>
  </si>
  <si>
    <t>https://www.multiseg.com.br/3872/abraadeira-para-linha-de-vida-3-8890mm</t>
  </si>
  <si>
    <t>Loja IW8. CNPJ: 14.038.059/0001-83</t>
  </si>
  <si>
    <t>https://www.mercadolivre.com.br/abracadeira-para-linha-de-vida-horizontal--tubo-3--polegadas/up/MLBU3361075443</t>
  </si>
  <si>
    <t>Tdc Projetos e Solucoes Industriais LTDA - 53.966.793/0001-64</t>
  </si>
  <si>
    <t>https://www.mercadolivre.com.br/abracadeira-3-polegadas-tdc-para-linha-de-vida/up/MLBU3064362442</t>
  </si>
  <si>
    <t>https://www.mercadolivre.com.br/grade-protecao-para-camera-bullet/up/MLBU605189143</t>
  </si>
  <si>
    <t>potência máx. 15W, temp. de cor RGBW 2700K, IRC&gt;80, Ângulo do facho: 10°; fluxo luminoso min (R+G+B+W):≥800lm*, vida útil (L70)≥50000h, 24Vcc ou bivolt; controle e dimerização: DMX 512. Lentes com proteção UV; proteção contra impactos IK≥08; proteção contra sólidos e líquidos IP≥66; acessório honeycomb (grelha antiofuscamento); cor do acabamento: cinza / alumínio; dimensões máx 21(A)x21(L) cm, garantia mínima de 3 anos</t>
  </si>
  <si>
    <t>PROJETOR LINEAR LED RGBW</t>
  </si>
  <si>
    <t>potência máx. 21W, temp. de cor RGBW 2700K, IRC&gt;80, Ângulo do facho: 50°~55°; fluxo luminoso min (R+G+B+W):≥800lm*, vida útil (L70)≥50000h, 24Vcc ou bivolt; controle e dimerização: DMX 512. Lentes com proteção UV; proteção contra impactos IK≥08, proteção contra sólidos e líquidos IP≥66; cor do acabamento: cinza / alumínio; garantia mínima de 3 anos</t>
  </si>
  <si>
    <t>PROJETOR LED RGBW</t>
  </si>
  <si>
    <t>PROJETOR LED 2700K</t>
  </si>
  <si>
    <t>https://www.lojailuminainstalacao.com.br/spots-e-projetores/finco-de-jardim-led-15w?variant_id=79081</t>
  </si>
  <si>
    <t>SJA COMERCIO LTDA - ME - CNPJ 66.473.101/0001-98</t>
  </si>
  <si>
    <t>ASF COMERCIO DE FERRO E FERRAGENS LTDA - CNPJ 30.173.514/0001-00</t>
  </si>
  <si>
    <t>https://www.mercadolivre.com.br/protetor-gaiola-de-protecao-grade-para-seguranca-camera-cftv/up/MLBU1094345373</t>
  </si>
  <si>
    <t>Grade De Proteção Para Câmera De Segurança Cftv</t>
  </si>
  <si>
    <t>Proposta: 1606202602 (em anexo)</t>
  </si>
  <si>
    <t>Luz de Casa 35.653.806/0001-63</t>
  </si>
  <si>
    <t>https://www.lojailuminainstalacao.com.br/spots-e-projetores/projetor-linear-slim-standart-18w?variant_id=79335</t>
  </si>
  <si>
    <t>Proposta: L16062026007 (em anexo)</t>
  </si>
  <si>
    <t>Contratação de empresa de engenharia qualificada para a instalação do sistema de iluminação cênica na Ponte de Ferro de Caçador</t>
  </si>
  <si>
    <t>Relatório de Pesquisa</t>
  </si>
  <si>
    <t>Kalunga SA - CNPJ: 43.283.811/0001-50</t>
  </si>
  <si>
    <t>https://www.onelightbrasil.com.br/splitter-dmx-08-saidas-outdoor</t>
  </si>
  <si>
    <t>TOTAL COMERCIO VAREJISTA DE EQUIPAMENTOS DE SOM E ILUMINACAO
CNPJ:	19.789.633/0001-59</t>
  </si>
  <si>
    <t>CBX - CNPJ: 47.812.320/0001-00</t>
  </si>
  <si>
    <t>https://combinado.com.br/cabo-flexivel-hepr-1-5mm-1kv-cobre-inmetro/</t>
  </si>
  <si>
    <t>https://www.lojaeletrica.com.br/cabo-1kv-1-5mm-hepr-90-flexivel-preto.html</t>
  </si>
  <si>
    <t>LOJA ELÉTRICA CNPJ: 17.155.342/0011-55</t>
  </si>
  <si>
    <t>Dimensional Brasil Soluções Ltda. - CNPJ: 06.913.480/0026-16</t>
  </si>
  <si>
    <t>https://loja.instrufiber.com.br/cabo-dmx-para-iluminacao-120-ohms-preto-300m-instrufiber-6489eb35bdd4c-300-metros</t>
  </si>
  <si>
    <t>Casa do Roadie - Backstage Depot Ltda 62.449.090.0001-50</t>
  </si>
  <si>
    <t>3tr Som e Iluminacao
CNPJ 16.579.568/0001-49</t>
  </si>
  <si>
    <t>https://www.3triluminacao.com/acessorios/dmx/terminador-dmx</t>
  </si>
  <si>
    <t>AUDIODRIVER INSTRUMENTOS MUSICAIS E ACESSORIOS EIRELI - CNPJ: 11.813.064/0001-28,</t>
  </si>
  <si>
    <t>https://www.mercadolivre.com.br/terminador-dmx-120-ohms-com-led-dmx-terminator-cabo-dmx/up/MLBU3015975921</t>
  </si>
  <si>
    <t>SV Comércio de Materiais Elétricos LTDA - CNPJ 35.088.657/0001-37</t>
  </si>
  <si>
    <t>https://www.sveletrica.com/eletroduto-galvanizado-fogo-3-4-polegadas-3-metros-nbr5598-gfc-00a0000fhj/p</t>
  </si>
  <si>
    <t>CBI Indústria E Comércio De Equipamentos De Iluminação LTDA ME - 05678109000104</t>
  </si>
  <si>
    <t>https://cbiiluminacao.com.br/produtos/garra-gancho-q15-ate-q30-de-aluminio-box-truss-tripe/</t>
  </si>
  <si>
    <t>https://www.dimensional.com.br/tampao-condulete-policloreto-polivinilica-pvc-3-4-cinza-56114252-tramontina/p</t>
  </si>
  <si>
    <t>Anhanguera Comércio de Ferramentas Ltda CNPJ: 00.565.813/0001-29</t>
  </si>
  <si>
    <t>https://www.anhangueraferramentas.com.br/produto/manilha-reta-para-cabo-de-aco-1-2-industrial-3564100120-vonder-128538</t>
  </si>
  <si>
    <t xml:space="preserve">    Alan Amanthéa</t>
  </si>
  <si>
    <t xml:space="preserve">Engenheiro Eletricista </t>
  </si>
  <si>
    <t xml:space="preserve"> CREA/SC 105.873-1</t>
  </si>
  <si>
    <t>Caçador/SC, 3 de julho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</si>
</sst>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0.0000000"/>
    <numFmt numFmtId="165" formatCode="0.0000"/>
  </numFmts>
  <fonts count="57" x14ac:knownFonts="1">
    <font>
      <sz val="10"/>
      <color rgb="FF000000"/>
      <name val="Times New Roman"/>
      <charset val="204"/>
    </font>
    <font>
      <b/>
      <sz val="9.5"/>
      <name val="Arial"/>
      <family val="2"/>
    </font>
    <font>
      <sz val="5.5"/>
      <name val="Courier New"/>
      <family val="3"/>
    </font>
    <font>
      <sz val="5.5"/>
      <name val="Arial"/>
      <family val="2"/>
    </font>
    <font>
      <b/>
      <sz val="5.5"/>
      <name val="Courier New"/>
      <family val="3"/>
    </font>
    <font>
      <b/>
      <sz val="5.5"/>
      <color rgb="FF000000"/>
      <name val="Courier New"/>
      <family val="2"/>
    </font>
    <font>
      <sz val="5"/>
      <name val="Courier New"/>
      <family val="3"/>
    </font>
    <font>
      <sz val="5"/>
      <color rgb="FF000000"/>
      <name val="Courier New"/>
      <family val="2"/>
    </font>
    <font>
      <sz val="5"/>
      <color rgb="FF000000"/>
      <name val="Arial"/>
      <family val="2"/>
    </font>
    <font>
      <b/>
      <sz val="5.5"/>
      <color rgb="FF000000"/>
      <name val="Calibri"/>
      <family val="2"/>
    </font>
    <font>
      <b/>
      <sz val="5"/>
      <color rgb="FF000000"/>
      <name val="Courier New"/>
      <family val="2"/>
    </font>
    <font>
      <sz val="5"/>
      <name val="Arial"/>
      <family val="2"/>
    </font>
    <font>
      <sz val="4"/>
      <color rgb="FF000000"/>
      <name val="Courier New"/>
      <family val="2"/>
    </font>
    <font>
      <sz val="4"/>
      <name val="Courier New"/>
      <family val="3"/>
    </font>
    <font>
      <b/>
      <sz val="5"/>
      <name val="Courier New"/>
      <family val="3"/>
    </font>
    <font>
      <sz val="3"/>
      <name val="Courier New"/>
      <family val="3"/>
    </font>
    <font>
      <b/>
      <sz val="5"/>
      <name val="Arial"/>
      <family val="2"/>
    </font>
    <font>
      <b/>
      <sz val="5"/>
      <color rgb="FF000000"/>
      <name val="Arial"/>
      <family val="2"/>
    </font>
    <font>
      <b/>
      <sz val="9.5"/>
      <name val="Arial"/>
      <family val="2"/>
    </font>
    <font>
      <sz val="6"/>
      <name val="Arial"/>
      <family val="2"/>
    </font>
    <font>
      <b/>
      <sz val="5.5"/>
      <name val="Courier New"/>
      <family val="3"/>
    </font>
    <font>
      <sz val="5"/>
      <name val="Courier New"/>
      <family val="3"/>
    </font>
    <font>
      <sz val="4"/>
      <name val="Courier New"/>
      <family val="3"/>
    </font>
    <font>
      <b/>
      <sz val="5"/>
      <name val="Courier New"/>
      <family val="3"/>
    </font>
    <font>
      <b/>
      <sz val="5"/>
      <color rgb="FF000000"/>
      <name val="Courier New"/>
      <family val="3"/>
    </font>
    <font>
      <sz val="10"/>
      <color rgb="FFFF0000"/>
      <name val="Times New Roman"/>
      <family val="1"/>
    </font>
    <font>
      <b/>
      <sz val="4"/>
      <name val="Courier New"/>
      <family val="3"/>
    </font>
    <font>
      <sz val="5"/>
      <name val="Courier New"/>
      <family val="2"/>
    </font>
    <font>
      <b/>
      <sz val="5"/>
      <name val="Courier New"/>
      <family val="2"/>
    </font>
    <font>
      <sz val="5"/>
      <color rgb="FF000000"/>
      <name val="Courier New"/>
      <family val="3"/>
    </font>
    <font>
      <sz val="4"/>
      <color rgb="FF000000"/>
      <name val="Courier New"/>
      <family val="3"/>
    </font>
    <font>
      <b/>
      <sz val="5.5"/>
      <color rgb="FFFF0000"/>
      <name val="Courier New"/>
      <family val="3"/>
    </font>
    <font>
      <sz val="10"/>
      <name val="Times New Roman"/>
      <family val="1"/>
    </font>
    <font>
      <b/>
      <sz val="5.5"/>
      <name val="Courier New"/>
      <family val="2"/>
    </font>
    <font>
      <sz val="5"/>
      <color rgb="FFFF0000"/>
      <name val="Courier New"/>
      <family val="3"/>
    </font>
    <font>
      <sz val="4"/>
      <color rgb="FFFF0000"/>
      <name val="Courier New"/>
      <family val="3"/>
    </font>
    <font>
      <sz val="5.5"/>
      <color rgb="FFFF0000"/>
      <name val="Courier New"/>
      <family val="3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3.5"/>
      <color rgb="FF000000"/>
      <name val="Courier New"/>
      <family val="3"/>
    </font>
    <font>
      <b/>
      <sz val="3.5"/>
      <name val="Courier New"/>
      <family val="3"/>
    </font>
    <font>
      <sz val="3.5"/>
      <name val="Courier New"/>
      <family val="3"/>
    </font>
    <font>
      <u/>
      <sz val="3"/>
      <color rgb="FF0070C0"/>
      <name val="Times New Roman"/>
      <family val="1"/>
    </font>
    <font>
      <b/>
      <sz val="5.5"/>
      <color theme="0"/>
      <name val="Courier New"/>
      <family val="3"/>
    </font>
    <font>
      <sz val="10"/>
      <color theme="0"/>
      <name val="Times New Roman"/>
      <family val="1"/>
    </font>
    <font>
      <b/>
      <sz val="5.5"/>
      <color rgb="FF000000"/>
      <name val="Courier New"/>
      <family val="3"/>
    </font>
    <font>
      <sz val="3.3"/>
      <name val="Courier New"/>
      <family val="3"/>
    </font>
    <font>
      <sz val="4.5"/>
      <color rgb="FF000000"/>
      <name val="Courier New"/>
      <family val="3"/>
    </font>
    <font>
      <sz val="12"/>
      <name val="Segoe UI"/>
      <family val="2"/>
    </font>
    <font>
      <sz val="8"/>
      <name val="Segoe UI"/>
      <family val="2"/>
    </font>
    <font>
      <sz val="4.5"/>
      <color rgb="FF000000"/>
      <name val="Times New Roman"/>
      <family val="1"/>
    </font>
    <font>
      <sz val="4.5"/>
      <name val="Courier New"/>
      <family val="3"/>
    </font>
    <font>
      <sz val="4.5"/>
      <color rgb="FFFF0000"/>
      <name val="Courier New"/>
      <family val="3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Aptos Narrow"/>
      <family val="2"/>
    </font>
    <font>
      <sz val="8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E16B09"/>
      </patternFill>
    </fill>
    <fill>
      <patternFill patternType="solid">
        <fgColor rgb="FFC5D9F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662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4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left" vertical="top" shrinkToFit="1"/>
    </xf>
    <xf numFmtId="164" fontId="7" fillId="0" borderId="1" xfId="0" applyNumberFormat="1" applyFont="1" applyBorder="1" applyAlignment="1">
      <alignment horizontal="center" vertical="center" shrinkToFit="1"/>
    </xf>
    <xf numFmtId="2" fontId="7" fillId="0" borderId="1" xfId="0" applyNumberFormat="1" applyFont="1" applyBorder="1" applyAlignment="1">
      <alignment horizontal="right" vertical="center" shrinkToFit="1"/>
    </xf>
    <xf numFmtId="164" fontId="7" fillId="0" borderId="1" xfId="0" applyNumberFormat="1" applyFont="1" applyBorder="1" applyAlignment="1">
      <alignment horizontal="center" vertical="top" shrinkToFit="1"/>
    </xf>
    <xf numFmtId="2" fontId="7" fillId="0" borderId="1" xfId="0" applyNumberFormat="1" applyFont="1" applyBorder="1" applyAlignment="1">
      <alignment horizontal="right" vertical="top" shrinkToFit="1"/>
    </xf>
    <xf numFmtId="2" fontId="8" fillId="0" borderId="1" xfId="0" applyNumberFormat="1" applyFont="1" applyBorder="1" applyAlignment="1">
      <alignment horizontal="right" vertical="top" shrinkToFit="1"/>
    </xf>
    <xf numFmtId="2" fontId="9" fillId="0" borderId="1" xfId="0" applyNumberFormat="1" applyFont="1" applyBorder="1" applyAlignment="1">
      <alignment horizontal="center" vertical="top" shrinkToFi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top" wrapText="1" indent="1"/>
    </xf>
    <xf numFmtId="0" fontId="4" fillId="3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right" vertical="top" shrinkToFit="1"/>
    </xf>
    <xf numFmtId="0" fontId="6" fillId="0" borderId="1" xfId="0" applyFont="1" applyBorder="1" applyAlignment="1">
      <alignment horizontal="right" vertical="top" wrapText="1"/>
    </xf>
    <xf numFmtId="2" fontId="12" fillId="0" borderId="1" xfId="0" applyNumberFormat="1" applyFont="1" applyBorder="1" applyAlignment="1">
      <alignment horizontal="center" vertical="top" shrinkToFit="1"/>
    </xf>
    <xf numFmtId="4" fontId="10" fillId="0" borderId="1" xfId="0" applyNumberFormat="1" applyFont="1" applyBorder="1" applyAlignment="1">
      <alignment horizontal="right" vertical="top" shrinkToFit="1"/>
    </xf>
    <xf numFmtId="2" fontId="10" fillId="0" borderId="1" xfId="0" applyNumberFormat="1" applyFont="1" applyBorder="1" applyAlignment="1">
      <alignment horizontal="right" vertical="top" shrinkToFit="1"/>
    </xf>
    <xf numFmtId="2" fontId="5" fillId="0" borderId="1" xfId="0" applyNumberFormat="1" applyFont="1" applyBorder="1" applyAlignment="1">
      <alignment horizontal="right" vertical="top" shrinkToFit="1"/>
    </xf>
    <xf numFmtId="0" fontId="13" fillId="0" borderId="1" xfId="0" applyFont="1" applyBorder="1" applyAlignment="1">
      <alignment horizontal="left" vertical="top" wrapText="1"/>
    </xf>
    <xf numFmtId="1" fontId="12" fillId="0" borderId="1" xfId="0" applyNumberFormat="1" applyFont="1" applyBorder="1" applyAlignment="1">
      <alignment horizontal="center" vertical="top" shrinkToFit="1"/>
    </xf>
    <xf numFmtId="0" fontId="1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 indent="1"/>
    </xf>
    <xf numFmtId="2" fontId="5" fillId="0" borderId="1" xfId="0" applyNumberFormat="1" applyFont="1" applyBorder="1" applyAlignment="1">
      <alignment horizontal="center" vertical="top" shrinkToFit="1"/>
    </xf>
    <xf numFmtId="165" fontId="12" fillId="0" borderId="1" xfId="0" applyNumberFormat="1" applyFont="1" applyBorder="1" applyAlignment="1">
      <alignment horizontal="center" vertical="top" shrinkToFit="1"/>
    </xf>
    <xf numFmtId="0" fontId="15" fillId="0" borderId="1" xfId="0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left" vertical="top" indent="1" shrinkToFit="1"/>
    </xf>
    <xf numFmtId="4" fontId="12" fillId="0" borderId="1" xfId="0" applyNumberFormat="1" applyFont="1" applyBorder="1" applyAlignment="1">
      <alignment horizontal="center" vertical="top" shrinkToFit="1"/>
    </xf>
    <xf numFmtId="4" fontId="9" fillId="0" borderId="1" xfId="0" applyNumberFormat="1" applyFont="1" applyBorder="1" applyAlignment="1">
      <alignment horizontal="center" vertical="top" shrinkToFit="1"/>
    </xf>
    <xf numFmtId="2" fontId="7" fillId="0" borderId="1" xfId="0" applyNumberFormat="1" applyFont="1" applyBorder="1" applyAlignment="1">
      <alignment horizontal="left" vertical="top" indent="2" shrinkToFit="1"/>
    </xf>
    <xf numFmtId="0" fontId="14" fillId="0" borderId="1" xfId="0" applyFont="1" applyBorder="1" applyAlignment="1">
      <alignment horizontal="right" vertical="top" wrapText="1" indent="1"/>
    </xf>
    <xf numFmtId="0" fontId="0" fillId="3" borderId="1" xfId="0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164" fontId="12" fillId="0" borderId="1" xfId="0" applyNumberFormat="1" applyFont="1" applyBorder="1" applyAlignment="1">
      <alignment horizontal="center" vertical="top" shrinkToFit="1"/>
    </xf>
    <xf numFmtId="1" fontId="7" fillId="0" borderId="1" xfId="0" applyNumberFormat="1" applyFont="1" applyBorder="1" applyAlignment="1">
      <alignment horizontal="center" vertical="top" shrinkToFit="1"/>
    </xf>
    <xf numFmtId="2" fontId="17" fillId="0" borderId="1" xfId="0" applyNumberFormat="1" applyFont="1" applyBorder="1" applyAlignment="1">
      <alignment horizontal="right" vertical="top" shrinkToFit="1"/>
    </xf>
    <xf numFmtId="0" fontId="0" fillId="0" borderId="0" xfId="0" applyAlignment="1">
      <alignment horizontal="center" vertical="top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1" fontId="5" fillId="4" borderId="1" xfId="0" applyNumberFormat="1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left" vertical="top" wrapText="1"/>
    </xf>
    <xf numFmtId="0" fontId="20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1" fillId="0" borderId="1" xfId="0" applyFont="1" applyBorder="1" applyAlignment="1">
      <alignment horizontal="center" vertical="top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horizontal="left" vertical="center"/>
    </xf>
    <xf numFmtId="4" fontId="28" fillId="0" borderId="16" xfId="0" applyNumberFormat="1" applyFont="1" applyBorder="1" applyAlignment="1">
      <alignment horizontal="right" vertical="top" shrinkToFit="1"/>
    </xf>
    <xf numFmtId="0" fontId="29" fillId="0" borderId="19" xfId="0" applyFont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0" fillId="0" borderId="0" xfId="0" applyAlignment="1">
      <alignment vertical="center"/>
    </xf>
    <xf numFmtId="0" fontId="29" fillId="0" borderId="20" xfId="0" applyFont="1" applyBorder="1" applyAlignment="1">
      <alignment horizontal="right" vertical="center"/>
    </xf>
    <xf numFmtId="0" fontId="21" fillId="0" borderId="4" xfId="0" applyFont="1" applyBorder="1" applyAlignment="1">
      <alignment horizontal="left" vertical="center" wrapText="1"/>
    </xf>
    <xf numFmtId="0" fontId="29" fillId="0" borderId="8" xfId="0" applyFont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25" fillId="3" borderId="1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vertical="top" wrapText="1"/>
    </xf>
    <xf numFmtId="4" fontId="28" fillId="0" borderId="0" xfId="0" applyNumberFormat="1" applyFont="1" applyAlignment="1">
      <alignment horizontal="right" vertical="top" shrinkToFit="1"/>
    </xf>
    <xf numFmtId="0" fontId="4" fillId="2" borderId="18" xfId="0" applyFont="1" applyFill="1" applyBorder="1" applyAlignment="1">
      <alignment horizontal="left" vertical="center" wrapText="1"/>
    </xf>
    <xf numFmtId="0" fontId="20" fillId="2" borderId="18" xfId="0" applyFont="1" applyFill="1" applyBorder="1" applyAlignment="1">
      <alignment horizontal="left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left" vertical="top"/>
    </xf>
    <xf numFmtId="0" fontId="0" fillId="6" borderId="0" xfId="0" applyFill="1" applyAlignment="1">
      <alignment horizontal="center" vertical="top" wrapText="1"/>
    </xf>
    <xf numFmtId="0" fontId="2" fillId="6" borderId="0" xfId="0" applyFont="1" applyFill="1" applyAlignment="1">
      <alignment horizontal="left" vertical="top" wrapText="1"/>
    </xf>
    <xf numFmtId="0" fontId="0" fillId="6" borderId="0" xfId="0" applyFill="1" applyAlignment="1">
      <alignment horizontal="center" wrapText="1"/>
    </xf>
    <xf numFmtId="0" fontId="6" fillId="0" borderId="17" xfId="0" applyFont="1" applyBorder="1" applyAlignment="1">
      <alignment horizontal="left" vertical="top" wrapText="1"/>
    </xf>
    <xf numFmtId="0" fontId="21" fillId="0" borderId="17" xfId="0" applyFont="1" applyBorder="1" applyAlignment="1">
      <alignment horizontal="center" vertical="top" wrapText="1"/>
    </xf>
    <xf numFmtId="1" fontId="33" fillId="4" borderId="1" xfId="0" applyNumberFormat="1" applyFont="1" applyFill="1" applyBorder="1" applyAlignment="1">
      <alignment horizontal="center" vertical="center" shrinkToFit="1"/>
    </xf>
    <xf numFmtId="1" fontId="21" fillId="0" borderId="1" xfId="0" applyNumberFormat="1" applyFont="1" applyBorder="1" applyAlignment="1">
      <alignment horizontal="left" vertical="center" shrinkToFit="1"/>
    </xf>
    <xf numFmtId="1" fontId="27" fillId="0" borderId="1" xfId="0" applyNumberFormat="1" applyFont="1" applyBorder="1" applyAlignment="1">
      <alignment horizontal="left" vertical="center" shrinkToFit="1"/>
    </xf>
    <xf numFmtId="2" fontId="27" fillId="0" borderId="1" xfId="0" applyNumberFormat="1" applyFont="1" applyBorder="1" applyAlignment="1">
      <alignment horizontal="right" vertical="center" shrinkToFit="1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center" vertical="top" wrapText="1"/>
    </xf>
    <xf numFmtId="0" fontId="0" fillId="3" borderId="4" xfId="0" applyFill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top" wrapText="1"/>
    </xf>
    <xf numFmtId="0" fontId="4" fillId="3" borderId="24" xfId="0" applyFont="1" applyFill="1" applyBorder="1" applyAlignment="1">
      <alignment horizontal="left" vertical="top" wrapText="1"/>
    </xf>
    <xf numFmtId="0" fontId="21" fillId="0" borderId="1" xfId="0" applyFont="1" applyBorder="1" applyAlignment="1">
      <alignment horizontal="right" vertical="top" wrapText="1"/>
    </xf>
    <xf numFmtId="1" fontId="21" fillId="0" borderId="1" xfId="0" applyNumberFormat="1" applyFont="1" applyBorder="1" applyAlignment="1">
      <alignment horizontal="left" vertical="top" shrinkToFit="1"/>
    </xf>
    <xf numFmtId="0" fontId="21" fillId="0" borderId="18" xfId="0" applyFont="1" applyBorder="1" applyAlignment="1">
      <alignment horizontal="center" vertical="top" wrapText="1"/>
    </xf>
    <xf numFmtId="0" fontId="4" fillId="3" borderId="25" xfId="0" applyFont="1" applyFill="1" applyBorder="1" applyAlignment="1">
      <alignment horizontal="right" vertical="top" wrapText="1" indent="1"/>
    </xf>
    <xf numFmtId="0" fontId="4" fillId="0" borderId="3" xfId="0" applyFont="1" applyBorder="1" applyAlignment="1">
      <alignment horizontal="right" vertical="top" wrapText="1"/>
    </xf>
    <xf numFmtId="0" fontId="4" fillId="0" borderId="22" xfId="0" applyFont="1" applyBorder="1" applyAlignment="1">
      <alignment horizontal="right" vertical="top" wrapText="1"/>
    </xf>
    <xf numFmtId="0" fontId="25" fillId="0" borderId="0" xfId="0" applyFont="1" applyAlignment="1">
      <alignment horizontal="left" vertical="top"/>
    </xf>
    <xf numFmtId="0" fontId="3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1" fillId="0" borderId="8" xfId="0" applyFont="1" applyBorder="1" applyAlignment="1">
      <alignment horizontal="right" vertical="center"/>
    </xf>
    <xf numFmtId="0" fontId="21" fillId="0" borderId="19" xfId="0" applyFont="1" applyBorder="1" applyAlignment="1">
      <alignment horizontal="left" vertical="center"/>
    </xf>
    <xf numFmtId="2" fontId="27" fillId="0" borderId="17" xfId="0" applyNumberFormat="1" applyFont="1" applyBorder="1" applyAlignment="1">
      <alignment horizontal="right" vertical="center" shrinkToFit="1"/>
    </xf>
    <xf numFmtId="0" fontId="21" fillId="0" borderId="20" xfId="0" applyFont="1" applyBorder="1" applyAlignment="1">
      <alignment horizontal="right" vertical="center"/>
    </xf>
    <xf numFmtId="0" fontId="25" fillId="4" borderId="1" xfId="0" applyFont="1" applyFill="1" applyBorder="1" applyAlignment="1">
      <alignment horizontal="left" vertical="center" wrapText="1"/>
    </xf>
    <xf numFmtId="0" fontId="36" fillId="4" borderId="1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21" fillId="0" borderId="17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top" wrapText="1"/>
    </xf>
    <xf numFmtId="1" fontId="7" fillId="0" borderId="2" xfId="0" applyNumberFormat="1" applyFont="1" applyBorder="1" applyAlignment="1">
      <alignment horizontal="left" vertical="top" shrinkToFit="1"/>
    </xf>
    <xf numFmtId="0" fontId="39" fillId="0" borderId="32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1" fontId="7" fillId="0" borderId="18" xfId="0" applyNumberFormat="1" applyFont="1" applyBorder="1" applyAlignment="1">
      <alignment horizontal="left" vertical="center" shrinkToFit="1"/>
    </xf>
    <xf numFmtId="0" fontId="6" fillId="0" borderId="32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 wrapText="1"/>
    </xf>
    <xf numFmtId="1" fontId="7" fillId="0" borderId="32" xfId="0" applyNumberFormat="1" applyFont="1" applyBorder="1" applyAlignment="1">
      <alignment horizontal="left" vertical="center" shrinkToFit="1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4" fillId="4" borderId="17" xfId="0" applyFont="1" applyFill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left" vertical="top" wrapText="1"/>
    </xf>
    <xf numFmtId="0" fontId="21" fillId="0" borderId="32" xfId="0" applyFont="1" applyBorder="1" applyAlignment="1">
      <alignment horizontal="left" vertical="center" wrapText="1"/>
    </xf>
    <xf numFmtId="0" fontId="21" fillId="0" borderId="32" xfId="0" applyFont="1" applyBorder="1" applyAlignment="1">
      <alignment horizontal="center" vertical="center" wrapText="1"/>
    </xf>
    <xf numFmtId="2" fontId="27" fillId="0" borderId="32" xfId="0" applyNumberFormat="1" applyFont="1" applyBorder="1" applyAlignment="1">
      <alignment horizontal="right" vertical="center" shrinkToFit="1"/>
    </xf>
    <xf numFmtId="0" fontId="6" fillId="0" borderId="32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center" vertical="top" wrapText="1"/>
    </xf>
    <xf numFmtId="0" fontId="34" fillId="0" borderId="0" xfId="0" applyFont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6" fillId="0" borderId="23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top" wrapText="1"/>
    </xf>
    <xf numFmtId="0" fontId="21" fillId="0" borderId="23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top" wrapText="1"/>
    </xf>
    <xf numFmtId="0" fontId="21" fillId="0" borderId="25" xfId="0" applyFont="1" applyBorder="1" applyAlignment="1">
      <alignment horizontal="center" vertical="top" wrapText="1"/>
    </xf>
    <xf numFmtId="0" fontId="37" fillId="0" borderId="0" xfId="0" applyFont="1" applyAlignment="1">
      <alignment horizontal="left"/>
    </xf>
    <xf numFmtId="1" fontId="21" fillId="0" borderId="2" xfId="0" applyNumberFormat="1" applyFont="1" applyBorder="1" applyAlignment="1">
      <alignment horizontal="left" vertical="center" shrinkToFit="1"/>
    </xf>
    <xf numFmtId="0" fontId="41" fillId="0" borderId="32" xfId="0" applyFont="1" applyBorder="1" applyAlignment="1">
      <alignment horizontal="left" vertical="center" wrapText="1" shrinkToFit="1"/>
    </xf>
    <xf numFmtId="0" fontId="41" fillId="0" borderId="5" xfId="0" applyFont="1" applyBorder="1" applyAlignment="1">
      <alignment horizontal="left" vertical="center" wrapText="1" shrinkToFit="1"/>
    </xf>
    <xf numFmtId="0" fontId="40" fillId="0" borderId="32" xfId="0" applyFont="1" applyBorder="1" applyAlignment="1">
      <alignment horizontal="center" vertical="center" wrapText="1"/>
    </xf>
    <xf numFmtId="0" fontId="42" fillId="0" borderId="32" xfId="1" applyFont="1" applyBorder="1" applyAlignment="1">
      <alignment horizontal="center" vertical="center" wrapText="1" shrinkToFit="1"/>
    </xf>
    <xf numFmtId="0" fontId="21" fillId="0" borderId="1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" fontId="21" fillId="0" borderId="2" xfId="0" applyNumberFormat="1" applyFont="1" applyBorder="1" applyAlignment="1">
      <alignment horizontal="left" vertical="top" shrinkToFit="1"/>
    </xf>
    <xf numFmtId="0" fontId="0" fillId="0" borderId="32" xfId="0" applyBorder="1" applyAlignment="1">
      <alignment horizontal="center" vertical="top"/>
    </xf>
    <xf numFmtId="0" fontId="39" fillId="0" borderId="9" xfId="0" applyFont="1" applyBorder="1" applyAlignment="1">
      <alignment horizontal="center" vertical="center" wrapText="1" shrinkToFit="1"/>
    </xf>
    <xf numFmtId="0" fontId="0" fillId="4" borderId="4" xfId="0" applyFill="1" applyBorder="1" applyAlignment="1">
      <alignment horizontal="left" wrapText="1"/>
    </xf>
    <xf numFmtId="0" fontId="26" fillId="3" borderId="32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/>
    </xf>
    <xf numFmtId="0" fontId="41" fillId="0" borderId="9" xfId="0" applyFont="1" applyBorder="1" applyAlignment="1">
      <alignment horizontal="left" vertical="center" wrapText="1" shrinkToFit="1"/>
    </xf>
    <xf numFmtId="0" fontId="41" fillId="0" borderId="11" xfId="0" applyFont="1" applyBorder="1" applyAlignment="1">
      <alignment horizontal="left" vertical="center" wrapText="1" shrinkToFit="1"/>
    </xf>
    <xf numFmtId="0" fontId="6" fillId="0" borderId="45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4" fillId="2" borderId="45" xfId="0" applyFont="1" applyFill="1" applyBorder="1" applyAlignment="1">
      <alignment horizontal="left" vertical="center" wrapText="1"/>
    </xf>
    <xf numFmtId="0" fontId="0" fillId="6" borderId="0" xfId="0" applyFill="1" applyAlignment="1">
      <alignment horizontal="center" vertical="top"/>
    </xf>
    <xf numFmtId="0" fontId="21" fillId="0" borderId="31" xfId="0" applyFont="1" applyBorder="1" applyAlignment="1">
      <alignment horizontal="left" vertical="center" wrapText="1"/>
    </xf>
    <xf numFmtId="0" fontId="0" fillId="0" borderId="32" xfId="0" applyBorder="1" applyAlignment="1">
      <alignment horizontal="left" vertical="top"/>
    </xf>
    <xf numFmtId="0" fontId="25" fillId="4" borderId="4" xfId="0" applyFont="1" applyFill="1" applyBorder="1" applyAlignment="1">
      <alignment horizontal="left" vertical="center" wrapText="1"/>
    </xf>
    <xf numFmtId="0" fontId="20" fillId="4" borderId="32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5" fillId="6" borderId="0" xfId="0" applyFont="1" applyFill="1" applyAlignment="1">
      <alignment horizontal="left" wrapText="1"/>
    </xf>
    <xf numFmtId="0" fontId="25" fillId="4" borderId="17" xfId="0" applyFont="1" applyFill="1" applyBorder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3" borderId="26" xfId="0" applyFont="1" applyFill="1" applyBorder="1" applyAlignment="1">
      <alignment horizontal="left" vertical="center" wrapText="1"/>
    </xf>
    <xf numFmtId="0" fontId="31" fillId="0" borderId="3" xfId="0" applyFont="1" applyBorder="1" applyAlignment="1">
      <alignment vertical="top" wrapText="1"/>
    </xf>
    <xf numFmtId="0" fontId="25" fillId="3" borderId="1" xfId="0" applyFont="1" applyFill="1" applyBorder="1" applyAlignment="1">
      <alignment horizontal="left" vertical="center" wrapText="1"/>
    </xf>
    <xf numFmtId="0" fontId="31" fillId="0" borderId="3" xfId="0" applyFont="1" applyBorder="1" applyAlignment="1">
      <alignment horizontal="right" vertical="top" wrapText="1"/>
    </xf>
    <xf numFmtId="0" fontId="31" fillId="0" borderId="22" xfId="0" applyFont="1" applyBorder="1" applyAlignment="1">
      <alignment horizontal="right" vertical="top" wrapText="1"/>
    </xf>
    <xf numFmtId="0" fontId="31" fillId="0" borderId="0" xfId="0" applyFont="1" applyAlignment="1">
      <alignment horizontal="left" vertical="top" wrapText="1"/>
    </xf>
    <xf numFmtId="2" fontId="14" fillId="0" borderId="16" xfId="0" applyNumberFormat="1" applyFont="1" applyBorder="1" applyAlignment="1">
      <alignment horizontal="right" vertical="center" shrinkToFit="1"/>
    </xf>
    <xf numFmtId="0" fontId="32" fillId="4" borderId="1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left" wrapText="1"/>
    </xf>
    <xf numFmtId="0" fontId="32" fillId="3" borderId="18" xfId="0" applyFont="1" applyFill="1" applyBorder="1" applyAlignment="1">
      <alignment horizontal="left" wrapText="1"/>
    </xf>
    <xf numFmtId="2" fontId="6" fillId="0" borderId="1" xfId="0" applyNumberFormat="1" applyFont="1" applyBorder="1" applyAlignment="1">
      <alignment horizontal="right" vertical="center" shrinkToFit="1"/>
    </xf>
    <xf numFmtId="2" fontId="6" fillId="0" borderId="17" xfId="0" applyNumberFormat="1" applyFont="1" applyBorder="1" applyAlignment="1">
      <alignment horizontal="right" vertical="center" shrinkToFit="1"/>
    </xf>
    <xf numFmtId="2" fontId="33" fillId="6" borderId="0" xfId="0" applyNumberFormat="1" applyFont="1" applyFill="1" applyAlignment="1">
      <alignment horizontal="left" vertical="top" indent="1" shrinkToFit="1"/>
    </xf>
    <xf numFmtId="0" fontId="4" fillId="2" borderId="18" xfId="0" applyFont="1" applyFill="1" applyBorder="1" applyAlignment="1">
      <alignment horizontal="center" vertical="center" wrapText="1"/>
    </xf>
    <xf numFmtId="0" fontId="32" fillId="4" borderId="45" xfId="0" applyFont="1" applyFill="1" applyBorder="1" applyAlignment="1">
      <alignment horizontal="left" wrapText="1"/>
    </xf>
    <xf numFmtId="2" fontId="27" fillId="0" borderId="27" xfId="0" applyNumberFormat="1" applyFont="1" applyBorder="1" applyAlignment="1">
      <alignment horizontal="right" vertical="center" shrinkToFit="1"/>
    </xf>
    <xf numFmtId="0" fontId="32" fillId="3" borderId="4" xfId="0" applyFont="1" applyFill="1" applyBorder="1" applyAlignment="1">
      <alignment horizontal="left" vertical="center" wrapText="1"/>
    </xf>
    <xf numFmtId="4" fontId="27" fillId="0" borderId="1" xfId="0" applyNumberFormat="1" applyFont="1" applyBorder="1" applyAlignment="1">
      <alignment horizontal="right" vertical="top" shrinkToFit="1"/>
    </xf>
    <xf numFmtId="4" fontId="27" fillId="0" borderId="17" xfId="0" applyNumberFormat="1" applyFont="1" applyBorder="1" applyAlignment="1">
      <alignment horizontal="right" vertical="top" shrinkToFit="1"/>
    </xf>
    <xf numFmtId="0" fontId="32" fillId="3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shrinkToFit="1"/>
    </xf>
    <xf numFmtId="4" fontId="6" fillId="0" borderId="1" xfId="0" applyNumberFormat="1" applyFont="1" applyBorder="1" applyAlignment="1">
      <alignment horizontal="right" vertical="top" shrinkToFit="1"/>
    </xf>
    <xf numFmtId="4" fontId="6" fillId="0" borderId="17" xfId="0" applyNumberFormat="1" applyFont="1" applyBorder="1" applyAlignment="1">
      <alignment horizontal="right" vertical="top" shrinkToFit="1"/>
    </xf>
    <xf numFmtId="4" fontId="6" fillId="0" borderId="18" xfId="0" applyNumberFormat="1" applyFont="1" applyBorder="1" applyAlignment="1">
      <alignment horizontal="right" vertical="top" shrinkToFit="1"/>
    </xf>
    <xf numFmtId="0" fontId="32" fillId="0" borderId="0" xfId="0" applyFont="1" applyAlignment="1">
      <alignment horizontal="left" vertical="top"/>
    </xf>
    <xf numFmtId="0" fontId="0" fillId="3" borderId="43" xfId="0" applyFill="1" applyBorder="1" applyAlignment="1">
      <alignment horizontal="left" vertical="center" wrapText="1"/>
    </xf>
    <xf numFmtId="0" fontId="4" fillId="6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4" fillId="4" borderId="32" xfId="0" applyFont="1" applyFill="1" applyBorder="1" applyAlignment="1">
      <alignment horizontal="left" vertical="center" wrapText="1"/>
    </xf>
    <xf numFmtId="0" fontId="44" fillId="0" borderId="0" xfId="0" applyFont="1" applyAlignment="1">
      <alignment horizontal="center" vertical="center"/>
    </xf>
    <xf numFmtId="0" fontId="43" fillId="6" borderId="0" xfId="0" applyFont="1" applyFill="1" applyAlignment="1">
      <alignment vertical="center" wrapText="1"/>
    </xf>
    <xf numFmtId="0" fontId="21" fillId="0" borderId="54" xfId="0" applyFont="1" applyBorder="1" applyAlignment="1">
      <alignment horizontal="left" vertical="center" wrapText="1"/>
    </xf>
    <xf numFmtId="0" fontId="20" fillId="6" borderId="0" xfId="0" applyFont="1" applyFill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20" fillId="4" borderId="32" xfId="0" applyFont="1" applyFill="1" applyBorder="1" applyAlignment="1">
      <alignment horizontal="center" vertical="center" wrapText="1"/>
    </xf>
    <xf numFmtId="0" fontId="20" fillId="3" borderId="32" xfId="0" applyFont="1" applyFill="1" applyBorder="1" applyAlignment="1">
      <alignment horizontal="center" vertical="center" wrapText="1"/>
    </xf>
    <xf numFmtId="0" fontId="20" fillId="3" borderId="32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wrapText="1"/>
    </xf>
    <xf numFmtId="0" fontId="4" fillId="3" borderId="32" xfId="0" applyFont="1" applyFill="1" applyBorder="1" applyAlignment="1">
      <alignment horizontal="left" vertical="center" wrapText="1"/>
    </xf>
    <xf numFmtId="1" fontId="21" fillId="0" borderId="17" xfId="0" applyNumberFormat="1" applyFont="1" applyBorder="1" applyAlignment="1">
      <alignment horizontal="left" vertical="center" shrinkToFit="1"/>
    </xf>
    <xf numFmtId="0" fontId="32" fillId="3" borderId="31" xfId="0" applyFont="1" applyFill="1" applyBorder="1" applyAlignment="1">
      <alignment horizontal="left" wrapText="1"/>
    </xf>
    <xf numFmtId="0" fontId="4" fillId="0" borderId="0" xfId="0" applyFont="1" applyAlignment="1">
      <alignment horizontal="right" vertical="top" wrapText="1"/>
    </xf>
    <xf numFmtId="0" fontId="6" fillId="0" borderId="23" xfId="0" applyFont="1" applyBorder="1" applyAlignment="1">
      <alignment horizontal="left" vertical="center" wrapText="1"/>
    </xf>
    <xf numFmtId="1" fontId="7" fillId="0" borderId="17" xfId="0" applyNumberFormat="1" applyFont="1" applyBorder="1" applyAlignment="1">
      <alignment horizontal="left" vertical="top" shrinkToFit="1"/>
    </xf>
    <xf numFmtId="1" fontId="7" fillId="0" borderId="17" xfId="0" applyNumberFormat="1" applyFont="1" applyBorder="1" applyAlignment="1">
      <alignment horizontal="left" vertical="center" shrinkToFit="1"/>
    </xf>
    <xf numFmtId="0" fontId="6" fillId="0" borderId="43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center" vertical="center" wrapText="1"/>
    </xf>
    <xf numFmtId="1" fontId="7" fillId="0" borderId="25" xfId="0" applyNumberFormat="1" applyFont="1" applyBorder="1" applyAlignment="1">
      <alignment horizontal="left" vertical="top" shrinkToFit="1"/>
    </xf>
    <xf numFmtId="0" fontId="21" fillId="0" borderId="43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center" vertical="center" wrapText="1"/>
    </xf>
    <xf numFmtId="1" fontId="21" fillId="0" borderId="25" xfId="0" applyNumberFormat="1" applyFont="1" applyBorder="1" applyAlignment="1">
      <alignment horizontal="left" vertical="center" shrinkToFit="1"/>
    </xf>
    <xf numFmtId="0" fontId="21" fillId="0" borderId="25" xfId="0" applyFont="1" applyBorder="1" applyAlignment="1">
      <alignment horizontal="left" vertical="center" wrapText="1"/>
    </xf>
    <xf numFmtId="2" fontId="6" fillId="0" borderId="27" xfId="0" applyNumberFormat="1" applyFont="1" applyBorder="1" applyAlignment="1">
      <alignment horizontal="right" vertical="center" shrinkToFit="1"/>
    </xf>
    <xf numFmtId="0" fontId="20" fillId="0" borderId="0" xfId="0" applyFont="1" applyAlignment="1">
      <alignment horizontal="right" vertical="top" wrapText="1"/>
    </xf>
    <xf numFmtId="0" fontId="25" fillId="0" borderId="0" xfId="0" applyFont="1" applyAlignment="1">
      <alignment horizontal="center" wrapText="1"/>
    </xf>
    <xf numFmtId="1" fontId="21" fillId="0" borderId="18" xfId="0" applyNumberFormat="1" applyFont="1" applyBorder="1" applyAlignment="1">
      <alignment horizontal="left" vertical="center" shrinkToFit="1"/>
    </xf>
    <xf numFmtId="0" fontId="32" fillId="3" borderId="32" xfId="0" applyFont="1" applyFill="1" applyBorder="1" applyAlignment="1">
      <alignment horizontal="left" wrapText="1"/>
    </xf>
    <xf numFmtId="1" fontId="33" fillId="4" borderId="32" xfId="0" applyNumberFormat="1" applyFont="1" applyFill="1" applyBorder="1" applyAlignment="1">
      <alignment horizontal="center" vertical="center" shrinkToFit="1"/>
    </xf>
    <xf numFmtId="0" fontId="31" fillId="4" borderId="32" xfId="0" applyFont="1" applyFill="1" applyBorder="1" applyAlignment="1">
      <alignment horizontal="left" vertical="top" wrapText="1"/>
    </xf>
    <xf numFmtId="0" fontId="25" fillId="3" borderId="32" xfId="0" applyFont="1" applyFill="1" applyBorder="1" applyAlignment="1">
      <alignment horizontal="left" wrapText="1"/>
    </xf>
    <xf numFmtId="1" fontId="27" fillId="0" borderId="18" xfId="0" applyNumberFormat="1" applyFont="1" applyBorder="1" applyAlignment="1">
      <alignment horizontal="left" vertical="center" shrinkToFit="1"/>
    </xf>
    <xf numFmtId="0" fontId="21" fillId="0" borderId="18" xfId="0" applyFont="1" applyBorder="1" applyAlignment="1">
      <alignment horizontal="left" vertical="center" wrapText="1"/>
    </xf>
    <xf numFmtId="0" fontId="20" fillId="4" borderId="32" xfId="0" applyFont="1" applyFill="1" applyBorder="1" applyAlignment="1">
      <alignment horizontal="left" vertical="top" wrapText="1"/>
    </xf>
    <xf numFmtId="0" fontId="32" fillId="4" borderId="31" xfId="0" applyFont="1" applyFill="1" applyBorder="1" applyAlignment="1">
      <alignment horizontal="left" vertical="center" wrapText="1"/>
    </xf>
    <xf numFmtId="0" fontId="25" fillId="4" borderId="32" xfId="0" applyFont="1" applyFill="1" applyBorder="1" applyAlignment="1">
      <alignment horizontal="left" vertical="center" wrapText="1"/>
    </xf>
    <xf numFmtId="1" fontId="27" fillId="0" borderId="45" xfId="0" applyNumberFormat="1" applyFont="1" applyBorder="1" applyAlignment="1">
      <alignment horizontal="left" vertical="center" shrinkToFit="1"/>
    </xf>
    <xf numFmtId="0" fontId="32" fillId="0" borderId="0" xfId="0" applyFont="1" applyAlignment="1">
      <alignment horizontal="center" vertical="top" wrapText="1"/>
    </xf>
    <xf numFmtId="0" fontId="36" fillId="0" borderId="0" xfId="0" applyFont="1" applyAlignment="1">
      <alignment horizontal="left" vertical="top" wrapText="1"/>
    </xf>
    <xf numFmtId="0" fontId="32" fillId="0" borderId="0" xfId="0" applyFont="1" applyAlignment="1">
      <alignment horizontal="center" wrapText="1"/>
    </xf>
    <xf numFmtId="0" fontId="36" fillId="4" borderId="5" xfId="0" applyFont="1" applyFill="1" applyBorder="1" applyAlignment="1">
      <alignment horizontal="left" vertical="center" wrapText="1"/>
    </xf>
    <xf numFmtId="0" fontId="23" fillId="4" borderId="5" xfId="0" applyFont="1" applyFill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left" vertical="center" wrapText="1"/>
    </xf>
    <xf numFmtId="0" fontId="32" fillId="4" borderId="54" xfId="0" applyFont="1" applyFill="1" applyBorder="1" applyAlignment="1">
      <alignment horizontal="left" vertical="center" wrapText="1"/>
    </xf>
    <xf numFmtId="2" fontId="27" fillId="0" borderId="18" xfId="0" applyNumberFormat="1" applyFont="1" applyBorder="1" applyAlignment="1">
      <alignment horizontal="right" vertical="center" shrinkToFit="1"/>
    </xf>
    <xf numFmtId="0" fontId="32" fillId="4" borderId="43" xfId="0" applyFont="1" applyFill="1" applyBorder="1" applyAlignment="1">
      <alignment horizontal="left" vertical="center" wrapText="1"/>
    </xf>
    <xf numFmtId="1" fontId="33" fillId="4" borderId="25" xfId="0" applyNumberFormat="1" applyFont="1" applyFill="1" applyBorder="1" applyAlignment="1">
      <alignment horizontal="center" vertical="center" shrinkToFit="1"/>
    </xf>
    <xf numFmtId="0" fontId="36" fillId="4" borderId="25" xfId="0" applyFont="1" applyFill="1" applyBorder="1" applyAlignment="1">
      <alignment horizontal="left" vertical="center" wrapText="1"/>
    </xf>
    <xf numFmtId="0" fontId="20" fillId="4" borderId="25" xfId="0" applyFont="1" applyFill="1" applyBorder="1" applyAlignment="1">
      <alignment horizontal="center" vertical="center" wrapText="1"/>
    </xf>
    <xf numFmtId="0" fontId="25" fillId="4" borderId="25" xfId="0" applyFont="1" applyFill="1" applyBorder="1" applyAlignment="1">
      <alignment horizontal="left" vertical="center" wrapText="1"/>
    </xf>
    <xf numFmtId="0" fontId="32" fillId="4" borderId="53" xfId="0" applyFont="1" applyFill="1" applyBorder="1" applyAlignment="1">
      <alignment horizontal="left" vertical="center" wrapText="1"/>
    </xf>
    <xf numFmtId="2" fontId="27" fillId="0" borderId="11" xfId="0" applyNumberFormat="1" applyFont="1" applyBorder="1" applyAlignment="1">
      <alignment horizontal="right" vertical="center" shrinkToFit="1"/>
    </xf>
    <xf numFmtId="0" fontId="6" fillId="0" borderId="38" xfId="0" applyFont="1" applyBorder="1" applyAlignment="1">
      <alignment horizontal="left" vertical="top" wrapText="1"/>
    </xf>
    <xf numFmtId="0" fontId="6" fillId="0" borderId="39" xfId="0" applyFont="1" applyBorder="1" applyAlignment="1">
      <alignment horizontal="center" vertical="top" wrapText="1"/>
    </xf>
    <xf numFmtId="1" fontId="7" fillId="0" borderId="27" xfId="0" applyNumberFormat="1" applyFont="1" applyBorder="1" applyAlignment="1">
      <alignment horizontal="left" vertical="top" shrinkToFit="1"/>
    </xf>
    <xf numFmtId="1" fontId="7" fillId="0" borderId="26" xfId="0" applyNumberFormat="1" applyFont="1" applyBorder="1" applyAlignment="1">
      <alignment horizontal="left" vertical="top" shrinkToFit="1"/>
    </xf>
    <xf numFmtId="0" fontId="0" fillId="4" borderId="43" xfId="0" applyFill="1" applyBorder="1" applyAlignment="1">
      <alignment horizontal="left" vertical="center" wrapText="1"/>
    </xf>
    <xf numFmtId="1" fontId="5" fillId="4" borderId="25" xfId="0" applyNumberFormat="1" applyFont="1" applyFill="1" applyBorder="1" applyAlignment="1">
      <alignment horizontal="center" vertical="center" shrinkToFit="1"/>
    </xf>
    <xf numFmtId="0" fontId="2" fillId="4" borderId="25" xfId="0" applyFont="1" applyFill="1" applyBorder="1" applyAlignment="1">
      <alignment horizontal="left" vertical="center" wrapText="1"/>
    </xf>
    <xf numFmtId="0" fontId="25" fillId="4" borderId="26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1" fontId="7" fillId="0" borderId="42" xfId="0" applyNumberFormat="1" applyFont="1" applyBorder="1" applyAlignment="1">
      <alignment horizontal="left" vertical="top" shrinkToFit="1"/>
    </xf>
    <xf numFmtId="0" fontId="6" fillId="0" borderId="43" xfId="0" applyFont="1" applyBorder="1" applyAlignment="1">
      <alignment horizontal="left" vertical="top" wrapText="1"/>
    </xf>
    <xf numFmtId="2" fontId="27" fillId="0" borderId="5" xfId="0" applyNumberFormat="1" applyFont="1" applyBorder="1" applyAlignment="1">
      <alignment horizontal="right" vertical="center" shrinkToFit="1"/>
    </xf>
    <xf numFmtId="0" fontId="6" fillId="0" borderId="54" xfId="0" applyFont="1" applyBorder="1" applyAlignment="1">
      <alignment horizontal="left" vertical="center" wrapText="1"/>
    </xf>
    <xf numFmtId="1" fontId="7" fillId="0" borderId="46" xfId="0" applyNumberFormat="1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4" borderId="43" xfId="0" applyFill="1" applyBorder="1" applyAlignment="1">
      <alignment horizontal="left" wrapText="1"/>
    </xf>
    <xf numFmtId="0" fontId="2" fillId="4" borderId="25" xfId="0" applyFont="1" applyFill="1" applyBorder="1" applyAlignment="1">
      <alignment horizontal="left" vertical="top" wrapText="1"/>
    </xf>
    <xf numFmtId="0" fontId="4" fillId="4" borderId="25" xfId="0" applyFont="1" applyFill="1" applyBorder="1" applyAlignment="1">
      <alignment horizontal="center" vertical="center" wrapText="1"/>
    </xf>
    <xf numFmtId="0" fontId="25" fillId="4" borderId="25" xfId="0" applyFont="1" applyFill="1" applyBorder="1" applyAlignment="1">
      <alignment horizontal="left" wrapText="1"/>
    </xf>
    <xf numFmtId="0" fontId="32" fillId="4" borderId="53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right" vertical="top" wrapText="1" indent="1"/>
    </xf>
    <xf numFmtId="0" fontId="4" fillId="3" borderId="38" xfId="0" applyFont="1" applyFill="1" applyBorder="1" applyAlignment="1">
      <alignment horizontal="left" vertical="top" wrapText="1"/>
    </xf>
    <xf numFmtId="0" fontId="4" fillId="3" borderId="39" xfId="0" applyFont="1" applyFill="1" applyBorder="1" applyAlignment="1">
      <alignment horizontal="center" vertical="center" wrapText="1"/>
    </xf>
    <xf numFmtId="0" fontId="25" fillId="3" borderId="27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center" vertical="top" wrapText="1"/>
    </xf>
    <xf numFmtId="4" fontId="27" fillId="0" borderId="18" xfId="0" applyNumberFormat="1" applyFont="1" applyBorder="1" applyAlignment="1">
      <alignment horizontal="right" vertical="top" shrinkToFit="1"/>
    </xf>
    <xf numFmtId="0" fontId="0" fillId="3" borderId="32" xfId="0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right" vertical="top" wrapText="1" indent="1"/>
    </xf>
    <xf numFmtId="1" fontId="7" fillId="0" borderId="32" xfId="0" applyNumberFormat="1" applyFont="1" applyBorder="1" applyAlignment="1">
      <alignment horizontal="left" vertical="top" shrinkToFit="1"/>
    </xf>
    <xf numFmtId="0" fontId="0" fillId="0" borderId="19" xfId="0" applyBorder="1" applyAlignment="1">
      <alignment horizontal="left" wrapText="1"/>
    </xf>
    <xf numFmtId="0" fontId="4" fillId="0" borderId="28" xfId="0" applyFont="1" applyBorder="1" applyAlignment="1">
      <alignment horizontal="right" vertical="top" wrapText="1"/>
    </xf>
    <xf numFmtId="4" fontId="6" fillId="0" borderId="23" xfId="0" applyNumberFormat="1" applyFont="1" applyBorder="1" applyAlignment="1">
      <alignment horizontal="right" vertical="top" shrinkToFit="1"/>
    </xf>
    <xf numFmtId="0" fontId="21" fillId="0" borderId="17" xfId="0" applyFont="1" applyBorder="1" applyAlignment="1">
      <alignment horizontal="left" vertical="top" wrapText="1"/>
    </xf>
    <xf numFmtId="0" fontId="21" fillId="0" borderId="24" xfId="0" applyFont="1" applyBorder="1" applyAlignment="1">
      <alignment horizontal="left" vertical="top" wrapText="1"/>
    </xf>
    <xf numFmtId="0" fontId="32" fillId="3" borderId="9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right" vertical="top" wrapText="1"/>
    </xf>
    <xf numFmtId="0" fontId="21" fillId="0" borderId="31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right" vertical="top" wrapText="1"/>
    </xf>
    <xf numFmtId="1" fontId="21" fillId="0" borderId="18" xfId="0" applyNumberFormat="1" applyFont="1" applyBorder="1" applyAlignment="1">
      <alignment horizontal="left" vertical="top" shrinkToFit="1"/>
    </xf>
    <xf numFmtId="0" fontId="4" fillId="3" borderId="17" xfId="0" applyFont="1" applyFill="1" applyBorder="1" applyAlignment="1">
      <alignment horizontal="left" vertical="top" wrapText="1"/>
    </xf>
    <xf numFmtId="0" fontId="4" fillId="3" borderId="17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left" vertical="center" wrapText="1"/>
    </xf>
    <xf numFmtId="0" fontId="32" fillId="3" borderId="17" xfId="0" applyFont="1" applyFill="1" applyBorder="1" applyAlignment="1">
      <alignment horizontal="left" vertical="center" wrapText="1"/>
    </xf>
    <xf numFmtId="4" fontId="6" fillId="0" borderId="18" xfId="0" applyNumberFormat="1" applyFont="1" applyBorder="1" applyAlignment="1">
      <alignment horizontal="right" vertical="center" shrinkToFit="1"/>
    </xf>
    <xf numFmtId="0" fontId="4" fillId="3" borderId="4" xfId="0" applyFont="1" applyFill="1" applyBorder="1" applyAlignment="1">
      <alignment horizontal="left" vertical="top" wrapText="1"/>
    </xf>
    <xf numFmtId="0" fontId="45" fillId="7" borderId="32" xfId="0" applyFont="1" applyFill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right" vertical="center" shrinkToFit="1"/>
    </xf>
    <xf numFmtId="0" fontId="25" fillId="3" borderId="32" xfId="0" applyFont="1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left" vertical="top" wrapText="1"/>
    </xf>
    <xf numFmtId="1" fontId="33" fillId="4" borderId="2" xfId="0" applyNumberFormat="1" applyFont="1" applyFill="1" applyBorder="1" applyAlignment="1">
      <alignment horizontal="center" vertical="center" shrinkToFit="1"/>
    </xf>
    <xf numFmtId="2" fontId="6" fillId="0" borderId="32" xfId="0" applyNumberFormat="1" applyFont="1" applyBorder="1" applyAlignment="1">
      <alignment horizontal="right" vertical="center" shrinkToFit="1"/>
    </xf>
    <xf numFmtId="0" fontId="32" fillId="0" borderId="0" xfId="0" applyFont="1" applyAlignment="1">
      <alignment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2" fillId="0" borderId="0" xfId="0" applyFont="1" applyAlignment="1">
      <alignment horizontal="left" vertical="center"/>
    </xf>
    <xf numFmtId="2" fontId="27" fillId="0" borderId="25" xfId="0" applyNumberFormat="1" applyFont="1" applyBorder="1" applyAlignment="1">
      <alignment horizontal="right" vertical="top" shrinkToFit="1"/>
    </xf>
    <xf numFmtId="0" fontId="0" fillId="0" borderId="32" xfId="0" applyBorder="1" applyAlignment="1">
      <alignment vertical="center"/>
    </xf>
    <xf numFmtId="0" fontId="21" fillId="0" borderId="24" xfId="0" applyFont="1" applyBorder="1" applyAlignment="1">
      <alignment horizontal="left" vertical="center" wrapText="1"/>
    </xf>
    <xf numFmtId="1" fontId="27" fillId="0" borderId="26" xfId="0" applyNumberFormat="1" applyFont="1" applyBorder="1" applyAlignment="1">
      <alignment horizontal="left" vertical="center" shrinkToFit="1"/>
    </xf>
    <xf numFmtId="2" fontId="6" fillId="0" borderId="18" xfId="0" applyNumberFormat="1" applyFont="1" applyBorder="1" applyAlignment="1">
      <alignment horizontal="right" vertical="center" shrinkToFit="1"/>
    </xf>
    <xf numFmtId="2" fontId="27" fillId="0" borderId="25" xfId="0" applyNumberFormat="1" applyFont="1" applyBorder="1" applyAlignment="1">
      <alignment horizontal="right" vertical="center" shrinkToFit="1"/>
    </xf>
    <xf numFmtId="2" fontId="6" fillId="0" borderId="25" xfId="0" applyNumberFormat="1" applyFont="1" applyBorder="1" applyAlignment="1">
      <alignment horizontal="right" vertical="center" shrinkToFit="1"/>
    </xf>
    <xf numFmtId="2" fontId="27" fillId="0" borderId="17" xfId="0" applyNumberFormat="1" applyFont="1" applyBorder="1" applyAlignment="1">
      <alignment horizontal="right" vertical="top" shrinkToFit="1"/>
    </xf>
    <xf numFmtId="2" fontId="27" fillId="0" borderId="26" xfId="0" applyNumberFormat="1" applyFont="1" applyBorder="1" applyAlignment="1">
      <alignment horizontal="right" vertical="top" shrinkToFit="1"/>
    </xf>
    <xf numFmtId="2" fontId="27" fillId="0" borderId="1" xfId="0" applyNumberFormat="1" applyFont="1" applyBorder="1" applyAlignment="1">
      <alignment horizontal="right" vertical="top" shrinkToFit="1"/>
    </xf>
    <xf numFmtId="22" fontId="41" fillId="0" borderId="32" xfId="0" applyNumberFormat="1" applyFont="1" applyBorder="1" applyAlignment="1">
      <alignment horizontal="center" vertical="center" wrapText="1" shrinkToFit="1"/>
    </xf>
    <xf numFmtId="2" fontId="27" fillId="0" borderId="32" xfId="0" applyNumberFormat="1" applyFont="1" applyBorder="1" applyAlignment="1">
      <alignment horizontal="right" vertical="top" shrinkToFit="1"/>
    </xf>
    <xf numFmtId="0" fontId="21" fillId="0" borderId="3" xfId="0" applyFont="1" applyBorder="1" applyAlignment="1">
      <alignment horizontal="left" vertical="top" wrapText="1"/>
    </xf>
    <xf numFmtId="0" fontId="15" fillId="0" borderId="32" xfId="0" applyFont="1" applyBorder="1" applyAlignment="1">
      <alignment horizontal="left" vertical="center" wrapText="1" shrinkToFit="1"/>
    </xf>
    <xf numFmtId="2" fontId="27" fillId="0" borderId="18" xfId="0" applyNumberFormat="1" applyFont="1" applyBorder="1" applyAlignment="1">
      <alignment horizontal="right" vertical="top" shrinkToFit="1"/>
    </xf>
    <xf numFmtId="0" fontId="21" fillId="0" borderId="32" xfId="0" applyFont="1" applyBorder="1" applyAlignment="1">
      <alignment horizontal="center" vertical="top" wrapText="1"/>
    </xf>
    <xf numFmtId="0" fontId="21" fillId="0" borderId="32" xfId="0" applyFont="1" applyBorder="1" applyAlignment="1">
      <alignment horizontal="left" vertical="top" wrapText="1"/>
    </xf>
    <xf numFmtId="22" fontId="41" fillId="0" borderId="5" xfId="0" applyNumberFormat="1" applyFont="1" applyBorder="1" applyAlignment="1">
      <alignment horizontal="center" vertical="center" wrapText="1" shrinkToFit="1"/>
    </xf>
    <xf numFmtId="0" fontId="46" fillId="0" borderId="32" xfId="0" applyFont="1" applyBorder="1" applyAlignment="1">
      <alignment horizontal="left" vertical="center" wrapText="1" shrinkToFit="1"/>
    </xf>
    <xf numFmtId="2" fontId="27" fillId="0" borderId="8" xfId="0" applyNumberFormat="1" applyFont="1" applyBorder="1" applyAlignment="1">
      <alignment horizontal="right" vertical="center" shrinkToFit="1"/>
    </xf>
    <xf numFmtId="0" fontId="46" fillId="0" borderId="9" xfId="0" applyFont="1" applyBorder="1" applyAlignment="1">
      <alignment horizontal="left" vertical="center" wrapText="1" shrinkToFit="1"/>
    </xf>
    <xf numFmtId="0" fontId="46" fillId="0" borderId="11" xfId="0" applyFont="1" applyBorder="1" applyAlignment="1">
      <alignment horizontal="left" vertical="center" wrapText="1" shrinkToFit="1"/>
    </xf>
    <xf numFmtId="4" fontId="47" fillId="0" borderId="21" xfId="0" applyNumberFormat="1" applyFont="1" applyBorder="1" applyAlignment="1">
      <alignment horizontal="left" vertical="center"/>
    </xf>
    <xf numFmtId="0" fontId="48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" fontId="6" fillId="0" borderId="17" xfId="0" applyNumberFormat="1" applyFont="1" applyBorder="1" applyAlignment="1">
      <alignment horizontal="right" vertical="center" shrinkToFit="1"/>
    </xf>
    <xf numFmtId="8" fontId="41" fillId="0" borderId="8" xfId="0" applyNumberFormat="1" applyFont="1" applyBorder="1" applyAlignment="1">
      <alignment horizontal="left" vertical="center" wrapText="1"/>
    </xf>
    <xf numFmtId="8" fontId="41" fillId="0" borderId="10" xfId="0" applyNumberFormat="1" applyFont="1" applyBorder="1" applyAlignment="1">
      <alignment horizontal="left" vertical="center" wrapText="1"/>
    </xf>
    <xf numFmtId="0" fontId="26" fillId="4" borderId="32" xfId="0" applyFont="1" applyFill="1" applyBorder="1" applyAlignment="1">
      <alignment horizontal="left" vertical="center" wrapText="1"/>
    </xf>
    <xf numFmtId="0" fontId="0" fillId="3" borderId="24" xfId="0" applyFill="1" applyBorder="1" applyAlignment="1">
      <alignment horizontal="left" vertical="center" wrapText="1"/>
    </xf>
    <xf numFmtId="0" fontId="4" fillId="3" borderId="26" xfId="0" applyFont="1" applyFill="1" applyBorder="1" applyAlignment="1">
      <alignment horizontal="right" vertical="top" wrapText="1" indent="1"/>
    </xf>
    <xf numFmtId="2" fontId="27" fillId="0" borderId="10" xfId="0" applyNumberFormat="1" applyFont="1" applyBorder="1" applyAlignment="1">
      <alignment horizontal="right" vertical="center" shrinkToFit="1"/>
    </xf>
    <xf numFmtId="2" fontId="6" fillId="0" borderId="18" xfId="0" applyNumberFormat="1" applyFont="1" applyBorder="1" applyAlignment="1">
      <alignment horizontal="right" vertical="top" shrinkToFit="1"/>
    </xf>
    <xf numFmtId="0" fontId="4" fillId="3" borderId="23" xfId="0" applyFont="1" applyFill="1" applyBorder="1" applyAlignment="1">
      <alignment horizontal="left" vertical="top" wrapText="1"/>
    </xf>
    <xf numFmtId="2" fontId="14" fillId="0" borderId="60" xfId="0" applyNumberFormat="1" applyFont="1" applyBorder="1" applyAlignment="1">
      <alignment horizontal="right" vertical="center" shrinkToFit="1"/>
    </xf>
    <xf numFmtId="4" fontId="50" fillId="0" borderId="0" xfId="0" applyNumberFormat="1" applyFont="1" applyAlignment="1">
      <alignment horizontal="left" vertical="top"/>
    </xf>
    <xf numFmtId="4" fontId="47" fillId="0" borderId="0" xfId="0" applyNumberFormat="1" applyFont="1" applyAlignment="1">
      <alignment horizontal="left" vertical="top"/>
    </xf>
    <xf numFmtId="4" fontId="47" fillId="0" borderId="0" xfId="0" applyNumberFormat="1" applyFont="1" applyAlignment="1">
      <alignment vertical="center"/>
    </xf>
    <xf numFmtId="4" fontId="51" fillId="0" borderId="21" xfId="0" applyNumberFormat="1" applyFont="1" applyBorder="1" applyAlignment="1">
      <alignment horizontal="left" vertical="center"/>
    </xf>
    <xf numFmtId="4" fontId="52" fillId="0" borderId="0" xfId="0" applyNumberFormat="1" applyFont="1" applyAlignment="1">
      <alignment vertical="center"/>
    </xf>
    <xf numFmtId="4" fontId="51" fillId="0" borderId="0" xfId="0" applyNumberFormat="1" applyFont="1" applyAlignment="1">
      <alignment vertical="center"/>
    </xf>
    <xf numFmtId="4" fontId="47" fillId="0" borderId="0" xfId="0" applyNumberFormat="1" applyFont="1" applyAlignment="1">
      <alignment horizontal="left" vertical="center"/>
    </xf>
    <xf numFmtId="0" fontId="50" fillId="0" borderId="0" xfId="0" applyFont="1" applyAlignment="1">
      <alignment horizontal="left" vertical="top"/>
    </xf>
    <xf numFmtId="0" fontId="0" fillId="0" borderId="7" xfId="0" applyBorder="1" applyAlignment="1">
      <alignment horizontal="center" vertical="center"/>
    </xf>
    <xf numFmtId="0" fontId="15" fillId="0" borderId="5" xfId="0" applyFont="1" applyBorder="1" applyAlignment="1">
      <alignment horizontal="left" vertical="center" wrapText="1" shrinkToFit="1"/>
    </xf>
    <xf numFmtId="0" fontId="40" fillId="0" borderId="32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wrapText="1"/>
    </xf>
    <xf numFmtId="0" fontId="6" fillId="0" borderId="43" xfId="0" applyFont="1" applyBorder="1" applyAlignment="1">
      <alignment horizontal="left" wrapText="1"/>
    </xf>
    <xf numFmtId="0" fontId="6" fillId="0" borderId="25" xfId="0" applyFont="1" applyBorder="1" applyAlignment="1">
      <alignment horizontal="left" wrapText="1"/>
    </xf>
    <xf numFmtId="2" fontId="27" fillId="0" borderId="27" xfId="0" applyNumberFormat="1" applyFont="1" applyBorder="1" applyAlignment="1">
      <alignment horizontal="right" shrinkToFit="1"/>
    </xf>
    <xf numFmtId="0" fontId="55" fillId="0" borderId="0" xfId="0" applyFont="1" applyAlignment="1">
      <alignment horizontal="right" vertical="center"/>
    </xf>
    <xf numFmtId="0" fontId="56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1" fillId="0" borderId="33" xfId="0" applyFont="1" applyBorder="1" applyAlignment="1">
      <alignment horizontal="left" vertical="center" wrapText="1"/>
    </xf>
    <xf numFmtId="0" fontId="21" fillId="0" borderId="44" xfId="0" applyFont="1" applyBorder="1" applyAlignment="1">
      <alignment horizontal="left" vertical="center" wrapText="1"/>
    </xf>
    <xf numFmtId="0" fontId="21" fillId="0" borderId="34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1" fontId="6" fillId="0" borderId="30" xfId="0" applyNumberFormat="1" applyFont="1" applyBorder="1" applyAlignment="1">
      <alignment horizontal="left" vertical="center" shrinkToFit="1"/>
    </xf>
    <xf numFmtId="1" fontId="21" fillId="0" borderId="46" xfId="0" applyNumberFormat="1" applyFont="1" applyBorder="1" applyAlignment="1">
      <alignment horizontal="left" vertical="center" shrinkToFit="1"/>
    </xf>
    <xf numFmtId="1" fontId="21" fillId="0" borderId="40" xfId="0" applyNumberFormat="1" applyFont="1" applyBorder="1" applyAlignment="1">
      <alignment horizontal="left" vertical="center" shrinkToFit="1"/>
    </xf>
    <xf numFmtId="0" fontId="6" fillId="0" borderId="32" xfId="0" applyFont="1" applyBorder="1" applyAlignment="1">
      <alignment horizontal="left" vertical="center" wrapText="1"/>
    </xf>
    <xf numFmtId="0" fontId="21" fillId="0" borderId="32" xfId="0" applyFont="1" applyBorder="1" applyAlignment="1">
      <alignment horizontal="center" vertical="center" wrapText="1"/>
    </xf>
    <xf numFmtId="2" fontId="6" fillId="0" borderId="32" xfId="0" applyNumberFormat="1" applyFont="1" applyBorder="1" applyAlignment="1">
      <alignment horizontal="right" vertical="center" shrinkToFit="1"/>
    </xf>
    <xf numFmtId="0" fontId="21" fillId="0" borderId="5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right" vertical="center" shrinkToFit="1"/>
    </xf>
    <xf numFmtId="2" fontId="6" fillId="0" borderId="6" xfId="0" applyNumberFormat="1" applyFont="1" applyBorder="1" applyAlignment="1">
      <alignment horizontal="right" vertical="center" shrinkToFit="1"/>
    </xf>
    <xf numFmtId="2" fontId="6" fillId="0" borderId="7" xfId="0" applyNumberFormat="1" applyFont="1" applyBorder="1" applyAlignment="1">
      <alignment horizontal="right" vertical="center" shrinkToFit="1"/>
    </xf>
    <xf numFmtId="4" fontId="6" fillId="0" borderId="5" xfId="0" applyNumberFormat="1" applyFont="1" applyBorder="1" applyAlignment="1">
      <alignment horizontal="right" vertical="center" shrinkToFit="1"/>
    </xf>
    <xf numFmtId="4" fontId="6" fillId="0" borderId="6" xfId="0" applyNumberFormat="1" applyFont="1" applyBorder="1" applyAlignment="1">
      <alignment horizontal="right" vertical="center" shrinkToFit="1"/>
    </xf>
    <xf numFmtId="4" fontId="6" fillId="0" borderId="7" xfId="0" applyNumberFormat="1" applyFont="1" applyBorder="1" applyAlignment="1">
      <alignment horizontal="right" vertical="center" shrinkToFit="1"/>
    </xf>
    <xf numFmtId="0" fontId="6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top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6" fillId="0" borderId="8" xfId="0" applyFont="1" applyBorder="1" applyAlignment="1">
      <alignment horizontal="left" vertical="center" wrapText="1" shrinkToFit="1"/>
    </xf>
    <xf numFmtId="0" fontId="21" fillId="0" borderId="19" xfId="0" applyFont="1" applyBorder="1" applyAlignment="1">
      <alignment horizontal="left" vertical="center" wrapText="1" shrinkToFit="1"/>
    </xf>
    <xf numFmtId="0" fontId="21" fillId="0" borderId="9" xfId="0" applyFont="1" applyBorder="1" applyAlignment="1">
      <alignment horizontal="left" vertical="center" wrapText="1" shrinkToFit="1"/>
    </xf>
    <xf numFmtId="0" fontId="6" fillId="0" borderId="32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6" fillId="0" borderId="45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1" fontId="7" fillId="0" borderId="30" xfId="0" applyNumberFormat="1" applyFont="1" applyBorder="1" applyAlignment="1">
      <alignment horizontal="left" vertical="top" shrinkToFit="1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1" fontId="7" fillId="0" borderId="8" xfId="0" applyNumberFormat="1" applyFont="1" applyBorder="1" applyAlignment="1">
      <alignment horizontal="left" vertical="top" shrinkToFit="1"/>
    </xf>
    <xf numFmtId="0" fontId="0" fillId="0" borderId="19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" fontId="7" fillId="0" borderId="2" xfId="0" applyNumberFormat="1" applyFont="1" applyBorder="1" applyAlignment="1">
      <alignment horizontal="left" vertical="top" shrinkToFi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2" fontId="27" fillId="0" borderId="32" xfId="0" applyNumberFormat="1" applyFont="1" applyBorder="1" applyAlignment="1">
      <alignment horizontal="right" vertical="center" shrinkToFit="1"/>
    </xf>
    <xf numFmtId="2" fontId="27" fillId="0" borderId="32" xfId="0" applyNumberFormat="1" applyFont="1" applyBorder="1" applyAlignment="1">
      <alignment vertical="center" shrinkToFit="1"/>
    </xf>
    <xf numFmtId="1" fontId="7" fillId="0" borderId="2" xfId="0" applyNumberFormat="1" applyFont="1" applyBorder="1" applyAlignment="1">
      <alignment horizontal="left" vertical="center" wrapText="1" shrinkToFi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" fontId="7" fillId="0" borderId="10" xfId="0" applyNumberFormat="1" applyFont="1" applyBorder="1" applyAlignment="1">
      <alignment horizontal="left" vertical="top" shrinkToFit="1"/>
    </xf>
    <xf numFmtId="1" fontId="7" fillId="0" borderId="46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22" xfId="0" applyBorder="1" applyAlignment="1">
      <alignment horizontal="left" wrapText="1"/>
    </xf>
    <xf numFmtId="0" fontId="6" fillId="0" borderId="27" xfId="0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59" xfId="0" applyFont="1" applyBorder="1" applyAlignment="1">
      <alignment horizontal="left" vertical="center" wrapText="1"/>
    </xf>
    <xf numFmtId="0" fontId="21" fillId="0" borderId="5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right" vertical="center" shrinkToFit="1"/>
    </xf>
    <xf numFmtId="2" fontId="6" fillId="0" borderId="59" xfId="0" applyNumberFormat="1" applyFont="1" applyBorder="1" applyAlignment="1">
      <alignment horizontal="right" vertical="center" shrinkToFit="1"/>
    </xf>
    <xf numFmtId="0" fontId="18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9" fillId="2" borderId="2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3" xfId="0" applyBorder="1" applyAlignment="1">
      <alignment horizontal="left" wrapText="1"/>
    </xf>
    <xf numFmtId="0" fontId="6" fillId="0" borderId="44" xfId="0" applyFont="1" applyBorder="1" applyAlignment="1">
      <alignment horizontal="left" vertical="center" wrapText="1"/>
    </xf>
    <xf numFmtId="1" fontId="27" fillId="0" borderId="45" xfId="0" applyNumberFormat="1" applyFont="1" applyBorder="1" applyAlignment="1">
      <alignment horizontal="left" vertical="center" wrapText="1" shrinkToFit="1"/>
    </xf>
    <xf numFmtId="0" fontId="20" fillId="4" borderId="2" xfId="0" applyFont="1" applyFill="1" applyBorder="1" applyAlignment="1">
      <alignment horizontal="left" vertical="center" wrapText="1"/>
    </xf>
    <xf numFmtId="0" fontId="20" fillId="4" borderId="3" xfId="0" applyFont="1" applyFill="1" applyBorder="1" applyAlignment="1">
      <alignment horizontal="left" vertical="center" wrapText="1"/>
    </xf>
    <xf numFmtId="0" fontId="20" fillId="4" borderId="4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left" vertical="top" wrapText="1"/>
    </xf>
    <xf numFmtId="0" fontId="21" fillId="0" borderId="42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21" fillId="0" borderId="43" xfId="0" applyFont="1" applyBorder="1" applyAlignment="1">
      <alignment horizontal="left" vertical="top" wrapText="1"/>
    </xf>
    <xf numFmtId="0" fontId="20" fillId="4" borderId="32" xfId="0" applyFont="1" applyFill="1" applyBorder="1" applyAlignment="1">
      <alignment horizontal="left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top" wrapText="1"/>
    </xf>
    <xf numFmtId="0" fontId="20" fillId="2" borderId="8" xfId="0" applyFont="1" applyFill="1" applyBorder="1" applyAlignment="1">
      <alignment horizontal="left" vertical="top" wrapText="1"/>
    </xf>
    <xf numFmtId="0" fontId="0" fillId="2" borderId="19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2" fontId="27" fillId="0" borderId="7" xfId="0" applyNumberFormat="1" applyFont="1" applyBorder="1" applyAlignment="1">
      <alignment horizontal="right" vertical="center" shrinkToFi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7" fillId="0" borderId="30" xfId="0" applyNumberFormat="1" applyFont="1" applyBorder="1" applyAlignment="1">
      <alignment horizontal="left" vertical="center" wrapText="1" shrinkToFit="1"/>
    </xf>
    <xf numFmtId="0" fontId="0" fillId="0" borderId="22" xfId="0" applyBorder="1" applyAlignment="1">
      <alignment horizontal="left" vertical="center" wrapText="1"/>
    </xf>
    <xf numFmtId="0" fontId="30" fillId="0" borderId="2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21" fillId="0" borderId="41" xfId="0" applyFont="1" applyBorder="1" applyAlignment="1">
      <alignment horizontal="left" vertical="top" wrapText="1"/>
    </xf>
    <xf numFmtId="0" fontId="21" fillId="0" borderId="31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left" vertical="top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19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21" fillId="0" borderId="4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1" fontId="27" fillId="0" borderId="22" xfId="0" applyNumberFormat="1" applyFont="1" applyBorder="1" applyAlignment="1">
      <alignment horizontal="left" vertical="center" wrapText="1" shrinkToFit="1"/>
    </xf>
    <xf numFmtId="0" fontId="32" fillId="0" borderId="22" xfId="0" applyFont="1" applyBorder="1" applyAlignment="1">
      <alignment horizontal="left" vertical="center" wrapText="1"/>
    </xf>
    <xf numFmtId="4" fontId="24" fillId="0" borderId="20" xfId="0" applyNumberFormat="1" applyFont="1" applyBorder="1" applyAlignment="1">
      <alignment horizontal="center" vertical="center"/>
    </xf>
    <xf numFmtId="4" fontId="24" fillId="0" borderId="21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left" wrapText="1"/>
    </xf>
    <xf numFmtId="4" fontId="28" fillId="0" borderId="20" xfId="0" applyNumberFormat="1" applyFont="1" applyBorder="1" applyAlignment="1">
      <alignment horizontal="center" vertical="top" shrinkToFit="1"/>
    </xf>
    <xf numFmtId="4" fontId="28" fillId="0" borderId="29" xfId="0" applyNumberFormat="1" applyFont="1" applyBorder="1" applyAlignment="1">
      <alignment horizontal="center" vertical="top" shrinkToFit="1"/>
    </xf>
    <xf numFmtId="4" fontId="28" fillId="0" borderId="21" xfId="0" applyNumberFormat="1" applyFont="1" applyBorder="1" applyAlignment="1">
      <alignment horizontal="center" vertical="top" shrinkToFit="1"/>
    </xf>
    <xf numFmtId="0" fontId="35" fillId="0" borderId="0" xfId="0" applyFont="1" applyAlignment="1">
      <alignment horizontal="center" vertical="center" wrapText="1"/>
    </xf>
    <xf numFmtId="0" fontId="25" fillId="0" borderId="22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left" vertical="center" wrapText="1"/>
    </xf>
    <xf numFmtId="0" fontId="20" fillId="4" borderId="19" xfId="0" applyFont="1" applyFill="1" applyBorder="1" applyAlignment="1">
      <alignment horizontal="left" vertical="center" wrapText="1"/>
    </xf>
    <xf numFmtId="0" fontId="20" fillId="4" borderId="43" xfId="0" applyFont="1" applyFill="1" applyBorder="1" applyAlignment="1">
      <alignment horizontal="left" vertical="center" wrapText="1"/>
    </xf>
    <xf numFmtId="1" fontId="7" fillId="0" borderId="40" xfId="0" applyNumberFormat="1" applyFont="1" applyBorder="1" applyAlignment="1">
      <alignment horizontal="left" vertical="center" wrapText="1" shrinkToFit="1"/>
    </xf>
    <xf numFmtId="0" fontId="0" fillId="0" borderId="41" xfId="0" applyBorder="1" applyAlignment="1">
      <alignment horizontal="left" vertical="center" wrapText="1"/>
    </xf>
    <xf numFmtId="0" fontId="20" fillId="4" borderId="42" xfId="0" applyFont="1" applyFill="1" applyBorder="1" applyAlignment="1">
      <alignment horizontal="left" vertical="center" wrapText="1"/>
    </xf>
    <xf numFmtId="0" fontId="21" fillId="0" borderId="40" xfId="0" applyFont="1" applyBorder="1" applyAlignment="1">
      <alignment horizontal="left" vertical="center" wrapText="1"/>
    </xf>
    <xf numFmtId="0" fontId="21" fillId="0" borderId="41" xfId="0" applyFont="1" applyBorder="1" applyAlignment="1">
      <alignment horizontal="left" vertical="center" wrapText="1"/>
    </xf>
    <xf numFmtId="0" fontId="21" fillId="0" borderId="31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6" fillId="0" borderId="56" xfId="0" applyFont="1" applyBorder="1" applyAlignment="1">
      <alignment horizontal="left" vertical="top" wrapText="1"/>
    </xf>
    <xf numFmtId="0" fontId="6" fillId="0" borderId="57" xfId="0" applyFont="1" applyBorder="1" applyAlignment="1">
      <alignment horizontal="left" vertical="top" wrapText="1"/>
    </xf>
    <xf numFmtId="1" fontId="21" fillId="0" borderId="30" xfId="0" applyNumberFormat="1" applyFont="1" applyBorder="1" applyAlignment="1">
      <alignment horizontal="left" vertical="top" shrinkToFit="1"/>
    </xf>
    <xf numFmtId="1" fontId="21" fillId="0" borderId="8" xfId="0" applyNumberFormat="1" applyFont="1" applyBorder="1" applyAlignment="1">
      <alignment horizontal="left" vertical="top" shrinkToFit="1"/>
    </xf>
    <xf numFmtId="0" fontId="6" fillId="0" borderId="40" xfId="0" applyFont="1" applyBorder="1" applyAlignment="1">
      <alignment horizontal="left" vertical="top" wrapText="1"/>
    </xf>
    <xf numFmtId="0" fontId="6" fillId="0" borderId="41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1" fontId="27" fillId="0" borderId="39" xfId="0" applyNumberFormat="1" applyFont="1" applyBorder="1" applyAlignment="1">
      <alignment horizontal="left" vertical="center" shrinkToFit="1"/>
    </xf>
    <xf numFmtId="1" fontId="27" fillId="0" borderId="46" xfId="0" applyNumberFormat="1" applyFont="1" applyBorder="1" applyAlignment="1">
      <alignment horizontal="left" vertical="center" shrinkToFit="1"/>
    </xf>
    <xf numFmtId="0" fontId="32" fillId="0" borderId="51" xfId="0" applyFont="1" applyBorder="1" applyAlignment="1">
      <alignment horizontal="left" vertical="center" shrinkToFit="1"/>
    </xf>
    <xf numFmtId="0" fontId="21" fillId="0" borderId="8" xfId="0" applyFont="1" applyBorder="1" applyAlignment="1">
      <alignment horizontal="left" vertical="center" wrapText="1" shrinkToFit="1"/>
    </xf>
    <xf numFmtId="0" fontId="0" fillId="0" borderId="44" xfId="0" applyBorder="1" applyAlignment="1">
      <alignment horizontal="left" vertical="center" wrapText="1"/>
    </xf>
    <xf numFmtId="0" fontId="0" fillId="0" borderId="45" xfId="0" applyBorder="1" applyAlignment="1">
      <alignment horizontal="center" vertical="center" wrapText="1"/>
    </xf>
    <xf numFmtId="1" fontId="27" fillId="0" borderId="17" xfId="0" applyNumberFormat="1" applyFont="1" applyBorder="1" applyAlignment="1">
      <alignment horizontal="left" vertical="center" shrinkToFit="1"/>
    </xf>
    <xf numFmtId="0" fontId="32" fillId="0" borderId="46" xfId="0" applyFont="1" applyBorder="1" applyAlignment="1">
      <alignment horizontal="left" vertical="center" shrinkToFit="1"/>
    </xf>
    <xf numFmtId="1" fontId="7" fillId="0" borderId="30" xfId="0" applyNumberFormat="1" applyFont="1" applyBorder="1" applyAlignment="1">
      <alignment horizontal="left" vertical="center" shrinkToFit="1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1" fontId="7" fillId="0" borderId="50" xfId="0" applyNumberFormat="1" applyFont="1" applyBorder="1" applyAlignment="1">
      <alignment horizontal="left" vertical="center" wrapText="1" shrinkToFit="1"/>
    </xf>
    <xf numFmtId="0" fontId="0" fillId="0" borderId="4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1" fillId="0" borderId="38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21" fillId="0" borderId="39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1" fontId="7" fillId="0" borderId="42" xfId="0" applyNumberFormat="1" applyFont="1" applyBorder="1" applyAlignment="1">
      <alignment horizontal="left" vertical="top" shrinkToFit="1"/>
    </xf>
    <xf numFmtId="1" fontId="27" fillId="0" borderId="2" xfId="0" applyNumberFormat="1" applyFont="1" applyBorder="1" applyAlignment="1">
      <alignment horizontal="left" vertical="center" wrapText="1" shrinkToFit="1"/>
    </xf>
    <xf numFmtId="0" fontId="32" fillId="0" borderId="3" xfId="0" applyFont="1" applyBorder="1" applyAlignment="1">
      <alignment horizontal="left" vertical="center" wrapText="1"/>
    </xf>
    <xf numFmtId="1" fontId="7" fillId="0" borderId="8" xfId="0" applyNumberFormat="1" applyFont="1" applyBorder="1" applyAlignment="1">
      <alignment horizontal="left" vertical="center" shrinkToFit="1"/>
    </xf>
    <xf numFmtId="0" fontId="0" fillId="0" borderId="19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1" fillId="0" borderId="30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42" xfId="0" applyFont="1" applyBorder="1" applyAlignment="1">
      <alignment horizontal="left" vertical="center" wrapText="1"/>
    </xf>
    <xf numFmtId="0" fontId="21" fillId="0" borderId="43" xfId="0" applyFont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20" fillId="4" borderId="5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41" xfId="0" applyFont="1" applyFill="1" applyBorder="1" applyAlignment="1">
      <alignment horizontal="left" vertical="center" wrapText="1"/>
    </xf>
    <xf numFmtId="0" fontId="0" fillId="0" borderId="47" xfId="0" applyBorder="1" applyAlignment="1">
      <alignment horizontal="left" vertical="top"/>
    </xf>
    <xf numFmtId="0" fontId="20" fillId="3" borderId="2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41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42" xfId="0" applyFont="1" applyFill="1" applyBorder="1" applyAlignment="1">
      <alignment horizontal="left" vertical="center" wrapText="1"/>
    </xf>
    <xf numFmtId="0" fontId="20" fillId="3" borderId="28" xfId="0" applyFont="1" applyFill="1" applyBorder="1" applyAlignment="1">
      <alignment horizontal="left" vertical="center" wrapText="1"/>
    </xf>
    <xf numFmtId="1" fontId="7" fillId="0" borderId="22" xfId="0" applyNumberFormat="1" applyFont="1" applyBorder="1" applyAlignment="1">
      <alignment horizontal="left" vertical="center" wrapText="1" shrinkToFit="1"/>
    </xf>
    <xf numFmtId="0" fontId="20" fillId="4" borderId="42" xfId="0" applyFont="1" applyFill="1" applyBorder="1" applyAlignment="1">
      <alignment horizontal="left" vertical="top" wrapText="1"/>
    </xf>
    <xf numFmtId="0" fontId="20" fillId="4" borderId="19" xfId="0" applyFont="1" applyFill="1" applyBorder="1" applyAlignment="1">
      <alignment horizontal="left" vertical="top" wrapText="1"/>
    </xf>
    <xf numFmtId="0" fontId="20" fillId="4" borderId="43" xfId="0" applyFont="1" applyFill="1" applyBorder="1" applyAlignment="1">
      <alignment horizontal="left" vertical="top" wrapText="1"/>
    </xf>
    <xf numFmtId="1" fontId="7" fillId="0" borderId="0" xfId="0" applyNumberFormat="1" applyFont="1" applyAlignment="1">
      <alignment horizontal="left" vertical="center" wrapText="1" shrinkToFit="1"/>
    </xf>
    <xf numFmtId="1" fontId="27" fillId="0" borderId="17" xfId="0" applyNumberFormat="1" applyFont="1" applyBorder="1" applyAlignment="1">
      <alignment horizontal="left" vertical="center" wrapText="1" shrinkToFit="1"/>
    </xf>
    <xf numFmtId="0" fontId="4" fillId="4" borderId="42" xfId="0" applyFont="1" applyFill="1" applyBorder="1" applyAlignment="1">
      <alignment horizontal="left" vertical="center" wrapText="1"/>
    </xf>
    <xf numFmtId="0" fontId="20" fillId="3" borderId="14" xfId="0" applyFont="1" applyFill="1" applyBorder="1" applyAlignment="1">
      <alignment horizontal="left" vertical="center" wrapText="1"/>
    </xf>
    <xf numFmtId="0" fontId="20" fillId="3" borderId="32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left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52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top" wrapText="1"/>
    </xf>
    <xf numFmtId="0" fontId="6" fillId="0" borderId="36" xfId="0" applyFont="1" applyBorder="1" applyAlignment="1">
      <alignment horizontal="left" vertical="top" wrapText="1"/>
    </xf>
    <xf numFmtId="0" fontId="6" fillId="0" borderId="55" xfId="0" applyFont="1" applyBorder="1" applyAlignment="1">
      <alignment horizontal="left" vertical="top" wrapText="1"/>
    </xf>
    <xf numFmtId="0" fontId="24" fillId="0" borderId="20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0" fontId="20" fillId="4" borderId="41" xfId="0" applyFont="1" applyFill="1" applyBorder="1" applyAlignment="1">
      <alignment horizontal="left" vertical="center" wrapText="1"/>
    </xf>
    <xf numFmtId="0" fontId="56" fillId="0" borderId="0" xfId="0" applyFont="1" applyAlignment="1">
      <alignment horizontal="center" wrapText="1"/>
    </xf>
    <xf numFmtId="0" fontId="54" fillId="0" borderId="41" xfId="0" applyFont="1" applyBorder="1" applyAlignment="1">
      <alignment horizontal="left" vertical="top"/>
    </xf>
    <xf numFmtId="0" fontId="53" fillId="0" borderId="41" xfId="0" applyFont="1" applyBorder="1" applyAlignment="1">
      <alignment horizontal="left" vertical="top"/>
    </xf>
    <xf numFmtId="0" fontId="25" fillId="0" borderId="6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left" vertical="center" shrinkToFit="1"/>
    </xf>
    <xf numFmtId="1" fontId="6" fillId="0" borderId="40" xfId="0" applyNumberFormat="1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1.png"/><Relationship Id="rId18" Type="http://schemas.openxmlformats.org/officeDocument/2006/relationships/image" Target="../media/image26.jpeg"/><Relationship Id="rId26" Type="http://schemas.openxmlformats.org/officeDocument/2006/relationships/image" Target="../media/image34.png"/><Relationship Id="rId3" Type="http://schemas.openxmlformats.org/officeDocument/2006/relationships/image" Target="../media/image11.png"/><Relationship Id="rId21" Type="http://schemas.openxmlformats.org/officeDocument/2006/relationships/image" Target="../media/image29.jpeg"/><Relationship Id="rId34" Type="http://schemas.openxmlformats.org/officeDocument/2006/relationships/image" Target="../media/image42.png"/><Relationship Id="rId7" Type="http://schemas.openxmlformats.org/officeDocument/2006/relationships/image" Target="../media/image15.jpeg"/><Relationship Id="rId12" Type="http://schemas.openxmlformats.org/officeDocument/2006/relationships/image" Target="../media/image20.png"/><Relationship Id="rId17" Type="http://schemas.openxmlformats.org/officeDocument/2006/relationships/image" Target="../media/image25.png"/><Relationship Id="rId25" Type="http://schemas.openxmlformats.org/officeDocument/2006/relationships/image" Target="../media/image33.png"/><Relationship Id="rId33" Type="http://schemas.openxmlformats.org/officeDocument/2006/relationships/image" Target="../media/image41.png"/><Relationship Id="rId2" Type="http://schemas.openxmlformats.org/officeDocument/2006/relationships/image" Target="../media/image10.png"/><Relationship Id="rId16" Type="http://schemas.openxmlformats.org/officeDocument/2006/relationships/image" Target="../media/image24.png"/><Relationship Id="rId20" Type="http://schemas.openxmlformats.org/officeDocument/2006/relationships/image" Target="../media/image28.png"/><Relationship Id="rId29" Type="http://schemas.openxmlformats.org/officeDocument/2006/relationships/image" Target="../media/image37.png"/><Relationship Id="rId1" Type="http://schemas.openxmlformats.org/officeDocument/2006/relationships/image" Target="../media/image9.png"/><Relationship Id="rId6" Type="http://schemas.openxmlformats.org/officeDocument/2006/relationships/image" Target="../media/image14.jpeg"/><Relationship Id="rId11" Type="http://schemas.openxmlformats.org/officeDocument/2006/relationships/image" Target="../media/image19.png"/><Relationship Id="rId24" Type="http://schemas.openxmlformats.org/officeDocument/2006/relationships/image" Target="../media/image32.png"/><Relationship Id="rId32" Type="http://schemas.openxmlformats.org/officeDocument/2006/relationships/image" Target="../media/image40.jpeg"/><Relationship Id="rId5" Type="http://schemas.openxmlformats.org/officeDocument/2006/relationships/image" Target="../media/image13.png"/><Relationship Id="rId15" Type="http://schemas.openxmlformats.org/officeDocument/2006/relationships/image" Target="../media/image23.png"/><Relationship Id="rId23" Type="http://schemas.openxmlformats.org/officeDocument/2006/relationships/image" Target="../media/image31.png"/><Relationship Id="rId28" Type="http://schemas.openxmlformats.org/officeDocument/2006/relationships/image" Target="../media/image36.png"/><Relationship Id="rId10" Type="http://schemas.openxmlformats.org/officeDocument/2006/relationships/image" Target="../media/image18.png"/><Relationship Id="rId19" Type="http://schemas.openxmlformats.org/officeDocument/2006/relationships/image" Target="../media/image27.jpeg"/><Relationship Id="rId31" Type="http://schemas.openxmlformats.org/officeDocument/2006/relationships/image" Target="../media/image39.png"/><Relationship Id="rId4" Type="http://schemas.openxmlformats.org/officeDocument/2006/relationships/image" Target="../media/image12.jpeg"/><Relationship Id="rId9" Type="http://schemas.openxmlformats.org/officeDocument/2006/relationships/image" Target="../media/image17.jpeg"/><Relationship Id="rId14" Type="http://schemas.openxmlformats.org/officeDocument/2006/relationships/image" Target="../media/image22.png"/><Relationship Id="rId22" Type="http://schemas.openxmlformats.org/officeDocument/2006/relationships/image" Target="../media/image30.png"/><Relationship Id="rId27" Type="http://schemas.openxmlformats.org/officeDocument/2006/relationships/image" Target="../media/image35.jpeg"/><Relationship Id="rId30" Type="http://schemas.openxmlformats.org/officeDocument/2006/relationships/image" Target="../media/image38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111</xdr:row>
          <xdr:rowOff>88900</xdr:rowOff>
        </xdr:from>
        <xdr:to>
          <xdr:col>2</xdr:col>
          <xdr:colOff>469900</xdr:colOff>
          <xdr:row>111</xdr:row>
          <xdr:rowOff>241300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110289</xdr:colOff>
      <xdr:row>39</xdr:row>
      <xdr:rowOff>127775</xdr:rowOff>
    </xdr:from>
    <xdr:to>
      <xdr:col>2</xdr:col>
      <xdr:colOff>381367</xdr:colOff>
      <xdr:row>42</xdr:row>
      <xdr:rowOff>10531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0EDA4DB-B068-4B4D-0F07-DD262929F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39095" y="8251662"/>
          <a:ext cx="271078" cy="296058"/>
        </a:xfrm>
        <a:prstGeom prst="rect">
          <a:avLst/>
        </a:prstGeom>
      </xdr:spPr>
    </xdr:pic>
    <xdr:clientData/>
  </xdr:twoCellAnchor>
  <xdr:twoCellAnchor editAs="oneCell">
    <xdr:from>
      <xdr:col>2</xdr:col>
      <xdr:colOff>93980</xdr:colOff>
      <xdr:row>233</xdr:row>
      <xdr:rowOff>4918</xdr:rowOff>
    </xdr:from>
    <xdr:to>
      <xdr:col>2</xdr:col>
      <xdr:colOff>378460</xdr:colOff>
      <xdr:row>233</xdr:row>
      <xdr:rowOff>46990</xdr:rowOff>
    </xdr:to>
    <xdr:sp macro="" textlink="">
      <xdr:nvSpPr>
        <xdr:cNvPr id="1029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122879</xdr:colOff>
      <xdr:row>7</xdr:row>
      <xdr:rowOff>134041</xdr:rowOff>
    </xdr:from>
    <xdr:ext cx="249372" cy="249372"/>
    <xdr:pic>
      <xdr:nvPicPr>
        <xdr:cNvPr id="8" name="Imagem 7">
          <a:extLst>
            <a:ext uri="{FF2B5EF4-FFF2-40B4-BE49-F238E27FC236}">
              <a16:creationId xmlns:a16="http://schemas.microsoft.com/office/drawing/2014/main" id="{8E8A4B96-90F9-4E2C-81F8-DD7094556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444" y="1455251"/>
          <a:ext cx="249372" cy="249372"/>
        </a:xfrm>
        <a:prstGeom prst="rect">
          <a:avLst/>
        </a:prstGeom>
      </xdr:spPr>
    </xdr:pic>
    <xdr:clientData/>
  </xdr:oneCellAnchor>
  <xdr:twoCellAnchor editAs="oneCell">
    <xdr:from>
      <xdr:col>2</xdr:col>
      <xdr:colOff>118001</xdr:colOff>
      <xdr:row>15</xdr:row>
      <xdr:rowOff>17995</xdr:rowOff>
    </xdr:from>
    <xdr:to>
      <xdr:col>2</xdr:col>
      <xdr:colOff>293726</xdr:colOff>
      <xdr:row>15</xdr:row>
      <xdr:rowOff>168556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7380FD79-74EC-4B21-212E-156142611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46807" y="3128724"/>
          <a:ext cx="178900" cy="15056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163</xdr:row>
          <xdr:rowOff>101600</xdr:rowOff>
        </xdr:from>
        <xdr:to>
          <xdr:col>2</xdr:col>
          <xdr:colOff>450850</xdr:colOff>
          <xdr:row>164</xdr:row>
          <xdr:rowOff>69850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21</xdr:col>
      <xdr:colOff>0</xdr:colOff>
      <xdr:row>159</xdr:row>
      <xdr:rowOff>0</xdr:rowOff>
    </xdr:from>
    <xdr:to>
      <xdr:col>21</xdr:col>
      <xdr:colOff>304800</xdr:colOff>
      <xdr:row>161</xdr:row>
      <xdr:rowOff>6351</xdr:rowOff>
    </xdr:to>
    <xdr:sp macro="" textlink="">
      <xdr:nvSpPr>
        <xdr:cNvPr id="1043" name="AutoShape 19" descr="Abraçadeira Tipo D 1/2 Com Cunha">
          <a:extLst>
            <a:ext uri="{FF2B5EF4-FFF2-40B4-BE49-F238E27FC236}">
              <a16:creationId xmlns:a16="http://schemas.microsoft.com/office/drawing/2014/main" id="{F9937F5E-1B29-D5B8-97DE-59F1AD2722EB}"/>
            </a:ext>
          </a:extLst>
        </xdr:cNvPr>
        <xdr:cNvSpPr>
          <a:spLocks noChangeAspect="1" noChangeArrowheads="1"/>
        </xdr:cNvSpPr>
      </xdr:nvSpPr>
      <xdr:spPr bwMode="auto">
        <a:xfrm>
          <a:off x="8083550" y="843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69850</xdr:colOff>
          <xdr:row>174</xdr:row>
          <xdr:rowOff>114300</xdr:rowOff>
        </xdr:from>
        <xdr:to>
          <xdr:col>2</xdr:col>
          <xdr:colOff>431800</xdr:colOff>
          <xdr:row>175</xdr:row>
          <xdr:rowOff>165100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186</xdr:row>
          <xdr:rowOff>196850</xdr:rowOff>
        </xdr:from>
        <xdr:to>
          <xdr:col>2</xdr:col>
          <xdr:colOff>381000</xdr:colOff>
          <xdr:row>186</xdr:row>
          <xdr:rowOff>419100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135252</xdr:colOff>
      <xdr:row>280</xdr:row>
      <xdr:rowOff>56745</xdr:rowOff>
    </xdr:from>
    <xdr:to>
      <xdr:col>2</xdr:col>
      <xdr:colOff>359919</xdr:colOff>
      <xdr:row>280</xdr:row>
      <xdr:rowOff>295006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E13957AE-98D7-3808-AF25-DE6D504B1E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31" t="13646" r="12238" b="13874"/>
        <a:stretch>
          <a:fillRect/>
        </a:stretch>
      </xdr:blipFill>
      <xdr:spPr>
        <a:xfrm>
          <a:off x="370337" y="44428383"/>
          <a:ext cx="224667" cy="235086"/>
        </a:xfrm>
        <a:prstGeom prst="rect">
          <a:avLst/>
        </a:prstGeom>
      </xdr:spPr>
    </xdr:pic>
    <xdr:clientData/>
  </xdr:twoCellAnchor>
  <xdr:twoCellAnchor editAs="oneCell">
    <xdr:from>
      <xdr:col>2</xdr:col>
      <xdr:colOff>189504</xdr:colOff>
      <xdr:row>194</xdr:row>
      <xdr:rowOff>122363</xdr:rowOff>
    </xdr:from>
    <xdr:to>
      <xdr:col>2</xdr:col>
      <xdr:colOff>286310</xdr:colOff>
      <xdr:row>195</xdr:row>
      <xdr:rowOff>73767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13EBDAD8-B4DD-4612-94E9-F7C24FD59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2478492">
          <a:off x="421821" y="32470192"/>
          <a:ext cx="96806" cy="114025"/>
        </a:xfrm>
        <a:prstGeom prst="rect">
          <a:avLst/>
        </a:prstGeom>
      </xdr:spPr>
    </xdr:pic>
    <xdr:clientData/>
  </xdr:twoCellAnchor>
  <xdr:twoCellAnchor editAs="oneCell">
    <xdr:from>
      <xdr:col>2</xdr:col>
      <xdr:colOff>164329</xdr:colOff>
      <xdr:row>167</xdr:row>
      <xdr:rowOff>76204</xdr:rowOff>
    </xdr:from>
    <xdr:to>
      <xdr:col>2</xdr:col>
      <xdr:colOff>332067</xdr:colOff>
      <xdr:row>167</xdr:row>
      <xdr:rowOff>170207</xdr:rowOff>
    </xdr:to>
    <xdr:pic>
      <xdr:nvPicPr>
        <xdr:cNvPr id="22" name="Imagem 21" descr="Insumo Image">
          <a:extLst>
            <a:ext uri="{FF2B5EF4-FFF2-40B4-BE49-F238E27FC236}">
              <a16:creationId xmlns:a16="http://schemas.microsoft.com/office/drawing/2014/main" id="{3F856407-BE03-411F-BBD8-F19E5008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240739">
          <a:off x="393135" y="28455819"/>
          <a:ext cx="164563" cy="940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155275</xdr:colOff>
      <xdr:row>166</xdr:row>
      <xdr:rowOff>12828</xdr:rowOff>
    </xdr:from>
    <xdr:to>
      <xdr:col>2</xdr:col>
      <xdr:colOff>303360</xdr:colOff>
      <xdr:row>166</xdr:row>
      <xdr:rowOff>202040</xdr:rowOff>
    </xdr:to>
    <xdr:pic>
      <xdr:nvPicPr>
        <xdr:cNvPr id="23" name="Imagem 22" descr="Abracadeira Em Aco Para Amarracao De Eletrodutos, Tipo D ...">
          <a:extLst>
            <a:ext uri="{FF2B5EF4-FFF2-40B4-BE49-F238E27FC236}">
              <a16:creationId xmlns:a16="http://schemas.microsoft.com/office/drawing/2014/main" id="{B0AEDD28-7DBA-8F1F-E18D-5C65425633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406" r="24467"/>
        <a:stretch/>
      </xdr:blipFill>
      <xdr:spPr bwMode="auto">
        <a:xfrm>
          <a:off x="384081" y="28181634"/>
          <a:ext cx="148085" cy="186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106546</xdr:colOff>
      <xdr:row>106</xdr:row>
      <xdr:rowOff>237023</xdr:rowOff>
    </xdr:from>
    <xdr:to>
      <xdr:col>2</xdr:col>
      <xdr:colOff>387692</xdr:colOff>
      <xdr:row>109</xdr:row>
      <xdr:rowOff>35148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976DBDFB-315D-BC52-3864-AEABFBADC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6546" y="14918891"/>
          <a:ext cx="277971" cy="296023"/>
        </a:xfrm>
        <a:prstGeom prst="rect">
          <a:avLst/>
        </a:prstGeom>
      </xdr:spPr>
    </xdr:pic>
    <xdr:clientData/>
  </xdr:twoCellAnchor>
  <xdr:twoCellAnchor editAs="oneCell">
    <xdr:from>
      <xdr:col>2</xdr:col>
      <xdr:colOff>180607</xdr:colOff>
      <xdr:row>197</xdr:row>
      <xdr:rowOff>69694</xdr:rowOff>
    </xdr:from>
    <xdr:to>
      <xdr:col>2</xdr:col>
      <xdr:colOff>352117</xdr:colOff>
      <xdr:row>197</xdr:row>
      <xdr:rowOff>158927</xdr:rowOff>
    </xdr:to>
    <xdr:pic>
      <xdr:nvPicPr>
        <xdr:cNvPr id="28" name="Imagem 27" descr="Insumo Image">
          <a:extLst>
            <a:ext uri="{FF2B5EF4-FFF2-40B4-BE49-F238E27FC236}">
              <a16:creationId xmlns:a16="http://schemas.microsoft.com/office/drawing/2014/main" id="{4DDDA1C9-49F3-4716-A2FE-99E78E8B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240739">
          <a:off x="412924" y="32989023"/>
          <a:ext cx="171510" cy="95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158750</xdr:colOff>
          <xdr:row>18</xdr:row>
          <xdr:rowOff>88900</xdr:rowOff>
        </xdr:from>
        <xdr:to>
          <xdr:col>2</xdr:col>
          <xdr:colOff>368300</xdr:colOff>
          <xdr:row>18</xdr:row>
          <xdr:rowOff>228600</xdr:rowOff>
        </xdr:to>
        <xdr:sp macro="" textlink="">
          <xdr:nvSpPr>
            <xdr:cNvPr id="1252" name="Object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133098</xdr:colOff>
      <xdr:row>20</xdr:row>
      <xdr:rowOff>7219</xdr:rowOff>
    </xdr:from>
    <xdr:to>
      <xdr:col>2</xdr:col>
      <xdr:colOff>305931</xdr:colOff>
      <xdr:row>20</xdr:row>
      <xdr:rowOff>189540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73EF4802-649F-5643-7638-79D302B15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04" y="4382806"/>
          <a:ext cx="172833" cy="182321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91</xdr:row>
      <xdr:rowOff>0</xdr:rowOff>
    </xdr:from>
    <xdr:to>
      <xdr:col>22</xdr:col>
      <xdr:colOff>304800</xdr:colOff>
      <xdr:row>92</xdr:row>
      <xdr:rowOff>19049</xdr:rowOff>
    </xdr:to>
    <xdr:sp macro="" textlink="">
      <xdr:nvSpPr>
        <xdr:cNvPr id="1256" name="AutoShape 232" descr="Fonte Chaveada 50a 12v 600w Bivolt Som Cameras Cftv Fita Led">
          <a:extLst>
            <a:ext uri="{FF2B5EF4-FFF2-40B4-BE49-F238E27FC236}">
              <a16:creationId xmlns:a16="http://schemas.microsoft.com/office/drawing/2014/main" id="{2F02149E-F207-660E-4D87-3F366EA40D38}"/>
            </a:ext>
          </a:extLst>
        </xdr:cNvPr>
        <xdr:cNvSpPr>
          <a:spLocks noChangeAspect="1" noChangeArrowheads="1"/>
        </xdr:cNvSpPr>
      </xdr:nvSpPr>
      <xdr:spPr bwMode="auto">
        <a:xfrm>
          <a:off x="7791450" y="920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109384</xdr:colOff>
      <xdr:row>98</xdr:row>
      <xdr:rowOff>84443</xdr:rowOff>
    </xdr:from>
    <xdr:to>
      <xdr:col>2</xdr:col>
      <xdr:colOff>383704</xdr:colOff>
      <xdr:row>99</xdr:row>
      <xdr:rowOff>142798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1E5A1BC2-7476-6F3A-02B1-DBD486B97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9384" y="17764464"/>
          <a:ext cx="274320" cy="157860"/>
        </a:xfrm>
        <a:prstGeom prst="rect">
          <a:avLst/>
        </a:prstGeom>
      </xdr:spPr>
    </xdr:pic>
    <xdr:clientData/>
  </xdr:twoCellAnchor>
  <xdr:twoCellAnchor editAs="oneCell">
    <xdr:from>
      <xdr:col>2</xdr:col>
      <xdr:colOff>13368</xdr:colOff>
      <xdr:row>51</xdr:row>
      <xdr:rowOff>419502</xdr:rowOff>
    </xdr:from>
    <xdr:to>
      <xdr:col>2</xdr:col>
      <xdr:colOff>450617</xdr:colOff>
      <xdr:row>54</xdr:row>
      <xdr:rowOff>1538</xdr:rowOff>
    </xdr:to>
    <xdr:pic>
      <xdr:nvPicPr>
        <xdr:cNvPr id="1216" name="Imagem 1215">
          <a:extLst>
            <a:ext uri="{FF2B5EF4-FFF2-40B4-BE49-F238E27FC236}">
              <a16:creationId xmlns:a16="http://schemas.microsoft.com/office/drawing/2014/main" id="{5EBE97B8-4C1E-B638-19BD-55C0E5D1E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368" y="10439134"/>
          <a:ext cx="440424" cy="30262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118</xdr:row>
          <xdr:rowOff>69850</xdr:rowOff>
        </xdr:from>
        <xdr:to>
          <xdr:col>2</xdr:col>
          <xdr:colOff>469900</xdr:colOff>
          <xdr:row>119</xdr:row>
          <xdr:rowOff>0</xdr:rowOff>
        </xdr:to>
        <xdr:sp macro="" textlink="">
          <xdr:nvSpPr>
            <xdr:cNvPr id="1257" name="Object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121</xdr:row>
          <xdr:rowOff>12700</xdr:rowOff>
        </xdr:from>
        <xdr:to>
          <xdr:col>2</xdr:col>
          <xdr:colOff>355600</xdr:colOff>
          <xdr:row>121</xdr:row>
          <xdr:rowOff>95250</xdr:rowOff>
        </xdr:to>
        <xdr:sp macro="" textlink="">
          <xdr:nvSpPr>
            <xdr:cNvPr id="1258" name="Object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22051</xdr:colOff>
      <xdr:row>138</xdr:row>
      <xdr:rowOff>129016</xdr:rowOff>
    </xdr:from>
    <xdr:to>
      <xdr:col>2</xdr:col>
      <xdr:colOff>473536</xdr:colOff>
      <xdr:row>139</xdr:row>
      <xdr:rowOff>69269</xdr:rowOff>
    </xdr:to>
    <xdr:pic>
      <xdr:nvPicPr>
        <xdr:cNvPr id="1218" name="Imagem 1217">
          <a:extLst>
            <a:ext uri="{FF2B5EF4-FFF2-40B4-BE49-F238E27FC236}">
              <a16:creationId xmlns:a16="http://schemas.microsoft.com/office/drawing/2014/main" id="{EBB023B4-47F0-ECFB-2F70-A0C314532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flipV="1">
          <a:off x="22051" y="23818569"/>
          <a:ext cx="451485" cy="101907"/>
        </a:xfrm>
        <a:prstGeom prst="rect">
          <a:avLst/>
        </a:prstGeom>
      </xdr:spPr>
    </xdr:pic>
    <xdr:clientData/>
  </xdr:twoCellAnchor>
  <xdr:oneCellAnchor>
    <xdr:from>
      <xdr:col>2</xdr:col>
      <xdr:colOff>93980</xdr:colOff>
      <xdr:row>213</xdr:row>
      <xdr:rowOff>4918</xdr:rowOff>
    </xdr:from>
    <xdr:ext cx="284480" cy="42072"/>
    <xdr:sp macro="" textlink="">
      <xdr:nvSpPr>
        <xdr:cNvPr id="1222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70E3557C-C7B4-4DA9-ACEC-3EDC7DE9592B}"/>
            </a:ext>
          </a:extLst>
        </xdr:cNvPr>
        <xdr:cNvSpPr/>
      </xdr:nvSpPr>
      <xdr:spPr bwMode="auto">
        <a:xfrm>
          <a:off x="93980" y="19578158"/>
          <a:ext cx="284480" cy="4207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93494</xdr:colOff>
      <xdr:row>202</xdr:row>
      <xdr:rowOff>68115</xdr:rowOff>
    </xdr:from>
    <xdr:to>
      <xdr:col>2</xdr:col>
      <xdr:colOff>371994</xdr:colOff>
      <xdr:row>205</xdr:row>
      <xdr:rowOff>31434</xdr:rowOff>
    </xdr:to>
    <xdr:pic>
      <xdr:nvPicPr>
        <xdr:cNvPr id="1228" name="Imagem 1227">
          <a:extLst>
            <a:ext uri="{FF2B5EF4-FFF2-40B4-BE49-F238E27FC236}">
              <a16:creationId xmlns:a16="http://schemas.microsoft.com/office/drawing/2014/main" id="{C11CC848-EDAA-CC82-AA85-53842513F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24526" y="35529487"/>
          <a:ext cx="278500" cy="686469"/>
        </a:xfrm>
        <a:prstGeom prst="rect">
          <a:avLst/>
        </a:prstGeom>
      </xdr:spPr>
    </xdr:pic>
    <xdr:clientData/>
  </xdr:twoCellAnchor>
  <xdr:twoCellAnchor editAs="oneCell">
    <xdr:from>
      <xdr:col>2</xdr:col>
      <xdr:colOff>84059</xdr:colOff>
      <xdr:row>218</xdr:row>
      <xdr:rowOff>79697</xdr:rowOff>
    </xdr:from>
    <xdr:to>
      <xdr:col>2</xdr:col>
      <xdr:colOff>465552</xdr:colOff>
      <xdr:row>220</xdr:row>
      <xdr:rowOff>17391</xdr:rowOff>
    </xdr:to>
    <xdr:pic>
      <xdr:nvPicPr>
        <xdr:cNvPr id="1229" name="Imagem 1228">
          <a:extLst>
            <a:ext uri="{FF2B5EF4-FFF2-40B4-BE49-F238E27FC236}">
              <a16:creationId xmlns:a16="http://schemas.microsoft.com/office/drawing/2014/main" id="{B6FCAF69-9326-7472-A067-EFE2201763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t="18241" b="13433"/>
        <a:stretch>
          <a:fillRect/>
        </a:stretch>
      </xdr:blipFill>
      <xdr:spPr>
        <a:xfrm>
          <a:off x="318006" y="35868503"/>
          <a:ext cx="384668" cy="352207"/>
        </a:xfrm>
        <a:prstGeom prst="rect">
          <a:avLst/>
        </a:prstGeom>
      </xdr:spPr>
    </xdr:pic>
    <xdr:clientData/>
  </xdr:twoCellAnchor>
  <xdr:twoCellAnchor editAs="oneCell">
    <xdr:from>
      <xdr:col>2</xdr:col>
      <xdr:colOff>94598</xdr:colOff>
      <xdr:row>228</xdr:row>
      <xdr:rowOff>12853</xdr:rowOff>
    </xdr:from>
    <xdr:to>
      <xdr:col>2</xdr:col>
      <xdr:colOff>467083</xdr:colOff>
      <xdr:row>229</xdr:row>
      <xdr:rowOff>36908</xdr:rowOff>
    </xdr:to>
    <xdr:pic>
      <xdr:nvPicPr>
        <xdr:cNvPr id="1230" name="Imagem 1229">
          <a:extLst>
            <a:ext uri="{FF2B5EF4-FFF2-40B4-BE49-F238E27FC236}">
              <a16:creationId xmlns:a16="http://schemas.microsoft.com/office/drawing/2014/main" id="{8949954D-522A-C994-30AA-6F9E93D06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28545" y="37364736"/>
          <a:ext cx="375660" cy="233038"/>
        </a:xfrm>
        <a:prstGeom prst="rect">
          <a:avLst/>
        </a:prstGeom>
      </xdr:spPr>
    </xdr:pic>
    <xdr:clientData/>
  </xdr:twoCellAnchor>
  <xdr:oneCellAnchor>
    <xdr:from>
      <xdr:col>2</xdr:col>
      <xdr:colOff>93980</xdr:colOff>
      <xdr:row>247</xdr:row>
      <xdr:rowOff>4918</xdr:rowOff>
    </xdr:from>
    <xdr:ext cx="284480" cy="42072"/>
    <xdr:sp macro="" textlink="">
      <xdr:nvSpPr>
        <xdr:cNvPr id="1231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F8503569-DC34-4C85-A251-8E974ABCE682}"/>
            </a:ext>
          </a:extLst>
        </xdr:cNvPr>
        <xdr:cNvSpPr/>
      </xdr:nvSpPr>
      <xdr:spPr bwMode="auto">
        <a:xfrm>
          <a:off x="93980" y="20322378"/>
          <a:ext cx="284480" cy="4207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18522</xdr:colOff>
      <xdr:row>238</xdr:row>
      <xdr:rowOff>129268</xdr:rowOff>
    </xdr:from>
    <xdr:to>
      <xdr:col>2</xdr:col>
      <xdr:colOff>492187</xdr:colOff>
      <xdr:row>239</xdr:row>
      <xdr:rowOff>181933</xdr:rowOff>
    </xdr:to>
    <xdr:pic>
      <xdr:nvPicPr>
        <xdr:cNvPr id="1234" name="Imagem 1233">
          <a:extLst>
            <a:ext uri="{FF2B5EF4-FFF2-40B4-BE49-F238E27FC236}">
              <a16:creationId xmlns:a16="http://schemas.microsoft.com/office/drawing/2014/main" id="{DD250852-DE16-862D-3CCE-346E6285B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46442" y="40933688"/>
          <a:ext cx="473665" cy="212776"/>
        </a:xfrm>
        <a:prstGeom prst="rect">
          <a:avLst/>
        </a:prstGeom>
      </xdr:spPr>
    </xdr:pic>
    <xdr:clientData/>
  </xdr:twoCellAnchor>
  <xdr:twoCellAnchor editAs="oneCell">
    <xdr:from>
      <xdr:col>2</xdr:col>
      <xdr:colOff>11730</xdr:colOff>
      <xdr:row>30</xdr:row>
      <xdr:rowOff>16714</xdr:rowOff>
    </xdr:from>
    <xdr:to>
      <xdr:col>2</xdr:col>
      <xdr:colOff>478694</xdr:colOff>
      <xdr:row>32</xdr:row>
      <xdr:rowOff>46670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4AE7909-7BCC-C52A-D9EA-3CFE6E2A9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536" y="6986289"/>
          <a:ext cx="466964" cy="465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20052</xdr:colOff>
      <xdr:row>27</xdr:row>
      <xdr:rowOff>179704</xdr:rowOff>
    </xdr:from>
    <xdr:to>
      <xdr:col>2</xdr:col>
      <xdr:colOff>483841</xdr:colOff>
      <xdr:row>27</xdr:row>
      <xdr:rowOff>647052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36F3EB35-881E-4B5B-8E5F-385246A3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858" y="5868995"/>
          <a:ext cx="466964" cy="467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85255</xdr:colOff>
      <xdr:row>267</xdr:row>
      <xdr:rowOff>59848</xdr:rowOff>
    </xdr:from>
    <xdr:to>
      <xdr:col>2</xdr:col>
      <xdr:colOff>457058</xdr:colOff>
      <xdr:row>270</xdr:row>
      <xdr:rowOff>212267</xdr:rowOff>
    </xdr:to>
    <xdr:pic>
      <xdr:nvPicPr>
        <xdr:cNvPr id="1223" name="Imagem 1222">
          <a:extLst>
            <a:ext uri="{FF2B5EF4-FFF2-40B4-BE49-F238E27FC236}">
              <a16:creationId xmlns:a16="http://schemas.microsoft.com/office/drawing/2014/main" id="{AE9138BC-57C0-724E-20FF-172FF06B9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flipH="1">
          <a:off x="320340" y="44671976"/>
          <a:ext cx="371803" cy="611142"/>
        </a:xfrm>
        <a:prstGeom prst="rect">
          <a:avLst/>
        </a:prstGeom>
      </xdr:spPr>
    </xdr:pic>
    <xdr:clientData/>
  </xdr:twoCellAnchor>
  <xdr:twoCellAnchor editAs="oneCell">
    <xdr:from>
      <xdr:col>2</xdr:col>
      <xdr:colOff>42933</xdr:colOff>
      <xdr:row>35</xdr:row>
      <xdr:rowOff>99489</xdr:rowOff>
    </xdr:from>
    <xdr:to>
      <xdr:col>2</xdr:col>
      <xdr:colOff>463786</xdr:colOff>
      <xdr:row>35</xdr:row>
      <xdr:rowOff>468574</xdr:rowOff>
    </xdr:to>
    <xdr:pic>
      <xdr:nvPicPr>
        <xdr:cNvPr id="1225" name="Imagem 1224" descr="Insumo Image">
          <a:extLst>
            <a:ext uri="{FF2B5EF4-FFF2-40B4-BE49-F238E27FC236}">
              <a16:creationId xmlns:a16="http://schemas.microsoft.com/office/drawing/2014/main" id="{3E9E2F71-D914-9726-9BA2-EB5DAC28B2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44" r="19690"/>
        <a:stretch>
          <a:fillRect/>
        </a:stretch>
      </xdr:blipFill>
      <xdr:spPr bwMode="auto">
        <a:xfrm>
          <a:off x="271739" y="37623619"/>
          <a:ext cx="417678" cy="372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51</xdr:row>
      <xdr:rowOff>0</xdr:rowOff>
    </xdr:from>
    <xdr:to>
      <xdr:col>23</xdr:col>
      <xdr:colOff>304800</xdr:colOff>
      <xdr:row>51</xdr:row>
      <xdr:rowOff>304800</xdr:rowOff>
    </xdr:to>
    <xdr:sp macro="" textlink="">
      <xdr:nvSpPr>
        <xdr:cNvPr id="1263" name="AutoShape 239" descr="Relé Fotoelétrico Fotocélula Tri-fácil 220v 800w Exatron">
          <a:extLst>
            <a:ext uri="{FF2B5EF4-FFF2-40B4-BE49-F238E27FC236}">
              <a16:creationId xmlns:a16="http://schemas.microsoft.com/office/drawing/2014/main" id="{2792264F-17CD-07BF-6CA4-773778B8AE36}"/>
            </a:ext>
          </a:extLst>
        </xdr:cNvPr>
        <xdr:cNvSpPr>
          <a:spLocks noChangeAspect="1" noChangeArrowheads="1"/>
        </xdr:cNvSpPr>
      </xdr:nvSpPr>
      <xdr:spPr bwMode="auto">
        <a:xfrm>
          <a:off x="8655050" y="1169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22</xdr:col>
      <xdr:colOff>0</xdr:colOff>
      <xdr:row>51</xdr:row>
      <xdr:rowOff>0</xdr:rowOff>
    </xdr:from>
    <xdr:to>
      <xdr:col>22</xdr:col>
      <xdr:colOff>304800</xdr:colOff>
      <xdr:row>51</xdr:row>
      <xdr:rowOff>303463</xdr:rowOff>
    </xdr:to>
    <xdr:sp macro="" textlink="">
      <xdr:nvSpPr>
        <xdr:cNvPr id="1264" name="AutoShape 240" descr="Relé Fotoelétrico Fotocélula Tri-fácil 220v 800w Exatron">
          <a:extLst>
            <a:ext uri="{FF2B5EF4-FFF2-40B4-BE49-F238E27FC236}">
              <a16:creationId xmlns:a16="http://schemas.microsoft.com/office/drawing/2014/main" id="{252C0111-CF71-31CF-C780-334A80E6CC51}"/>
            </a:ext>
          </a:extLst>
        </xdr:cNvPr>
        <xdr:cNvSpPr>
          <a:spLocks noChangeAspect="1" noChangeArrowheads="1"/>
        </xdr:cNvSpPr>
      </xdr:nvSpPr>
      <xdr:spPr bwMode="auto">
        <a:xfrm>
          <a:off x="8096250" y="1036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149627</xdr:colOff>
      <xdr:row>62</xdr:row>
      <xdr:rowOff>43455</xdr:rowOff>
    </xdr:from>
    <xdr:to>
      <xdr:col>2</xdr:col>
      <xdr:colOff>307475</xdr:colOff>
      <xdr:row>62</xdr:row>
      <xdr:rowOff>200359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DBDC8A68-4662-EF4E-6C18-87B7BCB60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49627" y="12161929"/>
          <a:ext cx="157848" cy="153729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51</xdr:row>
      <xdr:rowOff>0</xdr:rowOff>
    </xdr:from>
    <xdr:to>
      <xdr:col>21</xdr:col>
      <xdr:colOff>304800</xdr:colOff>
      <xdr:row>51</xdr:row>
      <xdr:rowOff>304800</xdr:rowOff>
    </xdr:to>
    <xdr:sp macro="" textlink="">
      <xdr:nvSpPr>
        <xdr:cNvPr id="1265" name="AutoShape 241">
          <a:extLst>
            <a:ext uri="{FF2B5EF4-FFF2-40B4-BE49-F238E27FC236}">
              <a16:creationId xmlns:a16="http://schemas.microsoft.com/office/drawing/2014/main" id="{4050CFDF-E617-D7B9-402C-087FC1F5AA06}"/>
            </a:ext>
          </a:extLst>
        </xdr:cNvPr>
        <xdr:cNvSpPr>
          <a:spLocks noChangeAspect="1" noChangeArrowheads="1"/>
        </xdr:cNvSpPr>
      </xdr:nvSpPr>
      <xdr:spPr bwMode="auto">
        <a:xfrm>
          <a:off x="7537450" y="1085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177764</xdr:colOff>
      <xdr:row>61</xdr:row>
      <xdr:rowOff>20053</xdr:rowOff>
    </xdr:from>
    <xdr:to>
      <xdr:col>2</xdr:col>
      <xdr:colOff>287037</xdr:colOff>
      <xdr:row>61</xdr:row>
      <xdr:rowOff>200694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5B8A6D55-2E85-AD43-FC5C-45AEA273D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77764" y="11927974"/>
          <a:ext cx="109273" cy="183816"/>
        </a:xfrm>
        <a:prstGeom prst="rect">
          <a:avLst/>
        </a:prstGeom>
      </xdr:spPr>
    </xdr:pic>
    <xdr:clientData/>
  </xdr:twoCellAnchor>
  <xdr:oneCellAnchor>
    <xdr:from>
      <xdr:col>22</xdr:col>
      <xdr:colOff>0</xdr:colOff>
      <xdr:row>56</xdr:row>
      <xdr:rowOff>0</xdr:rowOff>
    </xdr:from>
    <xdr:ext cx="304800" cy="303463"/>
    <xdr:sp macro="" textlink="">
      <xdr:nvSpPr>
        <xdr:cNvPr id="30" name="AutoShape 240" descr="Relé Fotoelétrico Fotocélula Tri-fácil 220v 800w Exatron">
          <a:extLst>
            <a:ext uri="{FF2B5EF4-FFF2-40B4-BE49-F238E27FC236}">
              <a16:creationId xmlns:a16="http://schemas.microsoft.com/office/drawing/2014/main" id="{4E375CF5-3B9E-4791-93BA-3E872A17A6FB}"/>
            </a:ext>
          </a:extLst>
        </xdr:cNvPr>
        <xdr:cNvSpPr>
          <a:spLocks noChangeAspect="1" noChangeArrowheads="1"/>
        </xdr:cNvSpPr>
      </xdr:nvSpPr>
      <xdr:spPr bwMode="auto">
        <a:xfrm>
          <a:off x="8097921" y="10019632"/>
          <a:ext cx="304800" cy="303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92812</xdr:colOff>
      <xdr:row>57</xdr:row>
      <xdr:rowOff>83038</xdr:rowOff>
    </xdr:from>
    <xdr:to>
      <xdr:col>2</xdr:col>
      <xdr:colOff>408057</xdr:colOff>
      <xdr:row>59</xdr:row>
      <xdr:rowOff>73269</xdr:rowOff>
    </xdr:to>
    <xdr:pic>
      <xdr:nvPicPr>
        <xdr:cNvPr id="31" name="Imagem 30" descr="817_import_9435_a7aeeb022550d7d21d527f8f911b75a7">
          <a:extLst>
            <a:ext uri="{FF2B5EF4-FFF2-40B4-BE49-F238E27FC236}">
              <a16:creationId xmlns:a16="http://schemas.microsoft.com/office/drawing/2014/main" id="{45CA8AB4-5C55-5957-4B2A-A748368E1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12" y="11434884"/>
          <a:ext cx="318420" cy="258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143213</xdr:colOff>
      <xdr:row>85</xdr:row>
      <xdr:rowOff>10810</xdr:rowOff>
    </xdr:from>
    <xdr:to>
      <xdr:col>2</xdr:col>
      <xdr:colOff>335109</xdr:colOff>
      <xdr:row>86</xdr:row>
      <xdr:rowOff>16212</xdr:rowOff>
    </xdr:to>
    <xdr:pic>
      <xdr:nvPicPr>
        <xdr:cNvPr id="1217" name="Imagem 1216">
          <a:extLst>
            <a:ext uri="{FF2B5EF4-FFF2-40B4-BE49-F238E27FC236}">
              <a16:creationId xmlns:a16="http://schemas.microsoft.com/office/drawing/2014/main" id="{55DBE6E9-B8BD-05D9-497C-A857B72D3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43213" y="15185959"/>
          <a:ext cx="188721" cy="170234"/>
        </a:xfrm>
        <a:prstGeom prst="rect">
          <a:avLst/>
        </a:prstGeom>
      </xdr:spPr>
    </xdr:pic>
    <xdr:clientData/>
  </xdr:twoCellAnchor>
  <xdr:oneCellAnchor>
    <xdr:from>
      <xdr:col>22</xdr:col>
      <xdr:colOff>0</xdr:colOff>
      <xdr:row>97</xdr:row>
      <xdr:rowOff>0</xdr:rowOff>
    </xdr:from>
    <xdr:ext cx="304800" cy="305476"/>
    <xdr:sp macro="" textlink="">
      <xdr:nvSpPr>
        <xdr:cNvPr id="1233" name="AutoShape 232" descr="Fonte Chaveada 50a 12v 600w Bivolt Som Cameras Cftv Fita Led">
          <a:extLst>
            <a:ext uri="{FF2B5EF4-FFF2-40B4-BE49-F238E27FC236}">
              <a16:creationId xmlns:a16="http://schemas.microsoft.com/office/drawing/2014/main" id="{2DA7F357-AF68-405C-AA7D-740D56F3162B}"/>
            </a:ext>
          </a:extLst>
        </xdr:cNvPr>
        <xdr:cNvSpPr>
          <a:spLocks noChangeAspect="1" noChangeArrowheads="1"/>
        </xdr:cNvSpPr>
      </xdr:nvSpPr>
      <xdr:spPr bwMode="auto">
        <a:xfrm>
          <a:off x="8098277" y="16166830"/>
          <a:ext cx="304800" cy="305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128</xdr:row>
          <xdr:rowOff>139700</xdr:rowOff>
        </xdr:from>
        <xdr:to>
          <xdr:col>2</xdr:col>
          <xdr:colOff>469900</xdr:colOff>
          <xdr:row>129</xdr:row>
          <xdr:rowOff>69850</xdr:rowOff>
        </xdr:to>
        <xdr:sp macro="" textlink="">
          <xdr:nvSpPr>
            <xdr:cNvPr id="1267" name="Object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132245</xdr:colOff>
      <xdr:row>153</xdr:row>
      <xdr:rowOff>151319</xdr:rowOff>
    </xdr:from>
    <xdr:ext cx="251460" cy="97054"/>
    <xdr:pic>
      <xdr:nvPicPr>
        <xdr:cNvPr id="1241" name="Imagem 1240">
          <a:extLst>
            <a:ext uri="{FF2B5EF4-FFF2-40B4-BE49-F238E27FC236}">
              <a16:creationId xmlns:a16="http://schemas.microsoft.com/office/drawing/2014/main" id="{6C809F76-58B6-49F5-A91F-6B0F855DB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32245" y="26337638"/>
          <a:ext cx="251460" cy="97054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131</xdr:row>
          <xdr:rowOff>12700</xdr:rowOff>
        </xdr:from>
        <xdr:to>
          <xdr:col>2</xdr:col>
          <xdr:colOff>355600</xdr:colOff>
          <xdr:row>131</xdr:row>
          <xdr:rowOff>95250</xdr:rowOff>
        </xdr:to>
        <xdr:sp macro="" textlink="">
          <xdr:nvSpPr>
            <xdr:cNvPr id="1273" name="Object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186</xdr:row>
          <xdr:rowOff>12700</xdr:rowOff>
        </xdr:from>
        <xdr:to>
          <xdr:col>2</xdr:col>
          <xdr:colOff>393700</xdr:colOff>
          <xdr:row>186</xdr:row>
          <xdr:rowOff>203200</xdr:rowOff>
        </xdr:to>
        <xdr:sp macro="" textlink="">
          <xdr:nvSpPr>
            <xdr:cNvPr id="1276" name="Object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82227</xdr:colOff>
      <xdr:row>63</xdr:row>
      <xdr:rowOff>36877</xdr:rowOff>
    </xdr:from>
    <xdr:to>
      <xdr:col>2</xdr:col>
      <xdr:colOff>439851</xdr:colOff>
      <xdr:row>63</xdr:row>
      <xdr:rowOff>183893</xdr:rowOff>
    </xdr:to>
    <xdr:pic>
      <xdr:nvPicPr>
        <xdr:cNvPr id="13" name="Imagem 12" descr="Insumo Image">
          <a:extLst>
            <a:ext uri="{FF2B5EF4-FFF2-40B4-BE49-F238E27FC236}">
              <a16:creationId xmlns:a16="http://schemas.microsoft.com/office/drawing/2014/main" id="{279371A3-7844-F37C-F9F2-E88A287DC74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27570"/>
        <a:stretch>
          <a:fillRect/>
        </a:stretch>
      </xdr:blipFill>
      <xdr:spPr bwMode="auto">
        <a:xfrm>
          <a:off x="317349" y="12434823"/>
          <a:ext cx="357624" cy="150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129037</xdr:colOff>
      <xdr:row>69</xdr:row>
      <xdr:rowOff>49202</xdr:rowOff>
    </xdr:from>
    <xdr:to>
      <xdr:col>2</xdr:col>
      <xdr:colOff>406665</xdr:colOff>
      <xdr:row>71</xdr:row>
      <xdr:rowOff>66571</xdr:rowOff>
    </xdr:to>
    <xdr:pic>
      <xdr:nvPicPr>
        <xdr:cNvPr id="14" name="Imagem 13" descr="QUADRO ELÉTRICO TERMOPLÁSTICO ABS IP65 300X300X200">
          <a:extLst>
            <a:ext uri="{FF2B5EF4-FFF2-40B4-BE49-F238E27FC236}">
              <a16:creationId xmlns:a16="http://schemas.microsoft.com/office/drawing/2014/main" id="{0283A812-2E2F-B548-B680-38BC903A8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122" y="13432840"/>
          <a:ext cx="280803" cy="281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129037</xdr:colOff>
      <xdr:row>93</xdr:row>
      <xdr:rowOff>49202</xdr:rowOff>
    </xdr:from>
    <xdr:ext cx="280803" cy="281705"/>
    <xdr:pic>
      <xdr:nvPicPr>
        <xdr:cNvPr id="2" name="Imagem 1" descr="QUADRO ELÉTRICO TERMOPLÁSTICO ABS IP65 300X300X200">
          <a:extLst>
            <a:ext uri="{FF2B5EF4-FFF2-40B4-BE49-F238E27FC236}">
              <a16:creationId xmlns:a16="http://schemas.microsoft.com/office/drawing/2014/main" id="{E184BC40-1437-4099-8A91-650AB70C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122" y="13384202"/>
          <a:ext cx="280803" cy="281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146050</xdr:colOff>
          <xdr:row>156</xdr:row>
          <xdr:rowOff>31750</xdr:rowOff>
        </xdr:from>
        <xdr:to>
          <xdr:col>2</xdr:col>
          <xdr:colOff>381000</xdr:colOff>
          <xdr:row>157</xdr:row>
          <xdr:rowOff>12700</xdr:rowOff>
        </xdr:to>
        <xdr:sp macro="" textlink="">
          <xdr:nvSpPr>
            <xdr:cNvPr id="1277" name="Object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122509</xdr:colOff>
      <xdr:row>179</xdr:row>
      <xdr:rowOff>60404</xdr:rowOff>
    </xdr:from>
    <xdr:to>
      <xdr:col>2</xdr:col>
      <xdr:colOff>390294</xdr:colOff>
      <xdr:row>180</xdr:row>
      <xdr:rowOff>122716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5B13943F-138E-7E4B-A017-21DDBB684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54826" y="29927087"/>
          <a:ext cx="264610" cy="228109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145</xdr:row>
      <xdr:rowOff>0</xdr:rowOff>
    </xdr:from>
    <xdr:to>
      <xdr:col>20</xdr:col>
      <xdr:colOff>57150</xdr:colOff>
      <xdr:row>146</xdr:row>
      <xdr:rowOff>139700</xdr:rowOff>
    </xdr:to>
    <xdr:sp macro="" textlink="">
      <xdr:nvSpPr>
        <xdr:cNvPr id="1278" name="AutoShape 254" descr="Conector Xlr 3 Polos Fêmea Waterproof - Skipix">
          <a:extLst>
            <a:ext uri="{FF2B5EF4-FFF2-40B4-BE49-F238E27FC236}">
              <a16:creationId xmlns:a16="http://schemas.microsoft.com/office/drawing/2014/main" id="{DA888514-6E1C-44FF-6831-588717CFCA46}"/>
            </a:ext>
          </a:extLst>
        </xdr:cNvPr>
        <xdr:cNvSpPr>
          <a:spLocks noChangeAspect="1" noChangeArrowheads="1"/>
        </xdr:cNvSpPr>
      </xdr:nvSpPr>
      <xdr:spPr bwMode="auto">
        <a:xfrm>
          <a:off x="7105650" y="2452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144</xdr:row>
      <xdr:rowOff>0</xdr:rowOff>
    </xdr:from>
    <xdr:to>
      <xdr:col>20</xdr:col>
      <xdr:colOff>304800</xdr:colOff>
      <xdr:row>145</xdr:row>
      <xdr:rowOff>95248</xdr:rowOff>
    </xdr:to>
    <xdr:sp macro="" textlink="">
      <xdr:nvSpPr>
        <xdr:cNvPr id="1279" name="AutoShape 255">
          <a:extLst>
            <a:ext uri="{FF2B5EF4-FFF2-40B4-BE49-F238E27FC236}">
              <a16:creationId xmlns:a16="http://schemas.microsoft.com/office/drawing/2014/main" id="{63523F2A-4DA6-CFF7-81E7-92B39515B7DC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31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126845</xdr:colOff>
      <xdr:row>143</xdr:row>
      <xdr:rowOff>83402</xdr:rowOff>
    </xdr:from>
    <xdr:to>
      <xdr:col>2</xdr:col>
      <xdr:colOff>361047</xdr:colOff>
      <xdr:row>144</xdr:row>
      <xdr:rowOff>96641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66A81346-E793-3946-3245-0114CE771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13469020">
          <a:off x="359162" y="24383768"/>
          <a:ext cx="234202" cy="213030"/>
        </a:xfrm>
        <a:prstGeom prst="rect">
          <a:avLst/>
        </a:prstGeom>
      </xdr:spPr>
    </xdr:pic>
    <xdr:clientData/>
  </xdr:twoCellAnchor>
  <xdr:twoCellAnchor editAs="oneCell">
    <xdr:from>
      <xdr:col>2</xdr:col>
      <xdr:colOff>109168</xdr:colOff>
      <xdr:row>148</xdr:row>
      <xdr:rowOff>94051</xdr:rowOff>
    </xdr:from>
    <xdr:to>
      <xdr:col>2</xdr:col>
      <xdr:colOff>389980</xdr:colOff>
      <xdr:row>149</xdr:row>
      <xdr:rowOff>35231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AC7FCDA3-4BEA-696B-08AE-8D72157F1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346288">
          <a:off x="341485" y="25226112"/>
          <a:ext cx="277637" cy="140972"/>
        </a:xfrm>
        <a:prstGeom prst="rect">
          <a:avLst/>
        </a:prstGeom>
      </xdr:spPr>
    </xdr:pic>
    <xdr:clientData/>
  </xdr:twoCellAnchor>
  <xdr:twoCellAnchor editAs="oneCell">
    <xdr:from>
      <xdr:col>2</xdr:col>
      <xdr:colOff>92927</xdr:colOff>
      <xdr:row>73</xdr:row>
      <xdr:rowOff>368301</xdr:rowOff>
    </xdr:from>
    <xdr:to>
      <xdr:col>2</xdr:col>
      <xdr:colOff>407174</xdr:colOff>
      <xdr:row>75</xdr:row>
      <xdr:rowOff>92927</xdr:rowOff>
    </xdr:to>
    <xdr:pic>
      <xdr:nvPicPr>
        <xdr:cNvPr id="9" name="Imagem 8" descr="LUMIKIT ARQ (SOFTWARE + ACESSO REMOTO) 5,9X18,7X10,5CM - POWER LUME DMX 512">
          <a:extLst>
            <a:ext uri="{FF2B5EF4-FFF2-40B4-BE49-F238E27FC236}">
              <a16:creationId xmlns:a16="http://schemas.microsoft.com/office/drawing/2014/main" id="{851D5DF4-8612-9E22-3C84-89E4385BEB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77" t="14837" r="11743" b="25881"/>
        <a:stretch>
          <a:fillRect/>
        </a:stretch>
      </xdr:blipFill>
      <xdr:spPr bwMode="auto">
        <a:xfrm>
          <a:off x="325244" y="15385277"/>
          <a:ext cx="317422" cy="268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75</xdr:row>
      <xdr:rowOff>0</xdr:rowOff>
    </xdr:from>
    <xdr:to>
      <xdr:col>19</xdr:col>
      <xdr:colOff>66675</xdr:colOff>
      <xdr:row>76</xdr:row>
      <xdr:rowOff>142875</xdr:rowOff>
    </xdr:to>
    <xdr:sp macro="" textlink="">
      <xdr:nvSpPr>
        <xdr:cNvPr id="1280" name="AutoShape 256">
          <a:extLst>
            <a:ext uri="{FF2B5EF4-FFF2-40B4-BE49-F238E27FC236}">
              <a16:creationId xmlns:a16="http://schemas.microsoft.com/office/drawing/2014/main" id="{961E9309-3FF2-CCF5-A014-8C5AFD274741}"/>
            </a:ext>
          </a:extLst>
        </xdr:cNvPr>
        <xdr:cNvSpPr>
          <a:spLocks noChangeAspect="1" noChangeArrowheads="1"/>
        </xdr:cNvSpPr>
      </xdr:nvSpPr>
      <xdr:spPr bwMode="auto">
        <a:xfrm>
          <a:off x="6864350" y="1545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73</xdr:row>
      <xdr:rowOff>0</xdr:rowOff>
    </xdr:from>
    <xdr:to>
      <xdr:col>20</xdr:col>
      <xdr:colOff>57150</xdr:colOff>
      <xdr:row>73</xdr:row>
      <xdr:rowOff>304800</xdr:rowOff>
    </xdr:to>
    <xdr:sp macro="" textlink="">
      <xdr:nvSpPr>
        <xdr:cNvPr id="1281" name="AutoShape 257">
          <a:extLst>
            <a:ext uri="{FF2B5EF4-FFF2-40B4-BE49-F238E27FC236}">
              <a16:creationId xmlns:a16="http://schemas.microsoft.com/office/drawing/2014/main" id="{C5B10A37-3D16-C41B-2B2C-B14A869809D1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4916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73</xdr:row>
      <xdr:rowOff>0</xdr:rowOff>
    </xdr:from>
    <xdr:to>
      <xdr:col>20</xdr:col>
      <xdr:colOff>57150</xdr:colOff>
      <xdr:row>73</xdr:row>
      <xdr:rowOff>304800</xdr:rowOff>
    </xdr:to>
    <xdr:sp macro="" textlink="">
      <xdr:nvSpPr>
        <xdr:cNvPr id="1282" name="AutoShape 258" descr="Roteador W5 1200G, Intelbras">
          <a:extLst>
            <a:ext uri="{FF2B5EF4-FFF2-40B4-BE49-F238E27FC236}">
              <a16:creationId xmlns:a16="http://schemas.microsoft.com/office/drawing/2014/main" id="{92D51979-A480-4A39-AD43-03905C5E77E4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4916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75</xdr:row>
      <xdr:rowOff>0</xdr:rowOff>
    </xdr:from>
    <xdr:to>
      <xdr:col>20</xdr:col>
      <xdr:colOff>57150</xdr:colOff>
      <xdr:row>76</xdr:row>
      <xdr:rowOff>139700</xdr:rowOff>
    </xdr:to>
    <xdr:sp macro="" textlink="">
      <xdr:nvSpPr>
        <xdr:cNvPr id="1283" name="AutoShape 259" descr="Roteador W5 1200G, Intelbras">
          <a:extLst>
            <a:ext uri="{FF2B5EF4-FFF2-40B4-BE49-F238E27FC236}">
              <a16:creationId xmlns:a16="http://schemas.microsoft.com/office/drawing/2014/main" id="{ECA255BC-7646-176B-1AD6-22058274F65C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545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145925</xdr:colOff>
      <xdr:row>80</xdr:row>
      <xdr:rowOff>4502</xdr:rowOff>
    </xdr:from>
    <xdr:to>
      <xdr:col>2</xdr:col>
      <xdr:colOff>390525</xdr:colOff>
      <xdr:row>81</xdr:row>
      <xdr:rowOff>50492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EC1B9EE4-5E82-AB4C-7EDE-37490270D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78097" y="16381549"/>
          <a:ext cx="238250" cy="206724"/>
        </a:xfrm>
        <a:prstGeom prst="rect">
          <a:avLst/>
        </a:prstGeom>
      </xdr:spPr>
    </xdr:pic>
    <xdr:clientData/>
  </xdr:twoCellAnchor>
  <xdr:oneCellAnchor>
    <xdr:from>
      <xdr:col>2</xdr:col>
      <xdr:colOff>122509</xdr:colOff>
      <xdr:row>209</xdr:row>
      <xdr:rowOff>60404</xdr:rowOff>
    </xdr:from>
    <xdr:ext cx="264610" cy="221759"/>
    <xdr:pic>
      <xdr:nvPicPr>
        <xdr:cNvPr id="20" name="Imagem 19">
          <a:extLst>
            <a:ext uri="{FF2B5EF4-FFF2-40B4-BE49-F238E27FC236}">
              <a16:creationId xmlns:a16="http://schemas.microsoft.com/office/drawing/2014/main" id="{AC70EE62-32C2-4FD7-9D0F-E12B70557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58001" y="31839908"/>
          <a:ext cx="264610" cy="221759"/>
        </a:xfrm>
        <a:prstGeom prst="rect">
          <a:avLst/>
        </a:prstGeom>
      </xdr:spPr>
    </xdr:pic>
    <xdr:clientData/>
  </xdr:oneCellAnchor>
  <xdr:oneCellAnchor>
    <xdr:from>
      <xdr:col>2</xdr:col>
      <xdr:colOff>122509</xdr:colOff>
      <xdr:row>223</xdr:row>
      <xdr:rowOff>60404</xdr:rowOff>
    </xdr:from>
    <xdr:ext cx="264610" cy="221759"/>
    <xdr:pic>
      <xdr:nvPicPr>
        <xdr:cNvPr id="27" name="Imagem 26">
          <a:extLst>
            <a:ext uri="{FF2B5EF4-FFF2-40B4-BE49-F238E27FC236}">
              <a16:creationId xmlns:a16="http://schemas.microsoft.com/office/drawing/2014/main" id="{477BFFE6-ABED-498B-9C9C-8362E0F32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58001" y="36676750"/>
          <a:ext cx="264610" cy="221759"/>
        </a:xfrm>
        <a:prstGeom prst="rect">
          <a:avLst/>
        </a:prstGeom>
      </xdr:spPr>
    </xdr:pic>
    <xdr:clientData/>
  </xdr:oneCellAnchor>
  <xdr:oneCellAnchor>
    <xdr:from>
      <xdr:col>2</xdr:col>
      <xdr:colOff>122509</xdr:colOff>
      <xdr:row>243</xdr:row>
      <xdr:rowOff>60404</xdr:rowOff>
    </xdr:from>
    <xdr:ext cx="264610" cy="221759"/>
    <xdr:pic>
      <xdr:nvPicPr>
        <xdr:cNvPr id="29" name="Imagem 28">
          <a:extLst>
            <a:ext uri="{FF2B5EF4-FFF2-40B4-BE49-F238E27FC236}">
              <a16:creationId xmlns:a16="http://schemas.microsoft.com/office/drawing/2014/main" id="{9E3143B8-66A2-4AB0-9809-9EC06F720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58001" y="38776896"/>
          <a:ext cx="264610" cy="221759"/>
        </a:xfrm>
        <a:prstGeom prst="rect">
          <a:avLst/>
        </a:prstGeom>
      </xdr:spPr>
    </xdr:pic>
    <xdr:clientData/>
  </xdr:oneCellAnchor>
  <xdr:twoCellAnchor editAs="oneCell">
    <xdr:from>
      <xdr:col>18</xdr:col>
      <xdr:colOff>0</xdr:colOff>
      <xdr:row>190</xdr:row>
      <xdr:rowOff>0</xdr:rowOff>
    </xdr:from>
    <xdr:to>
      <xdr:col>19</xdr:col>
      <xdr:colOff>63500</xdr:colOff>
      <xdr:row>191</xdr:row>
      <xdr:rowOff>57149</xdr:rowOff>
    </xdr:to>
    <xdr:sp macro="" textlink="">
      <xdr:nvSpPr>
        <xdr:cNvPr id="3" name="AutoShape 254" descr="Tampão Para Condulete Múltiplo Pvc 3/4 Tramontina - Imagem 1">
          <a:extLst>
            <a:ext uri="{FF2B5EF4-FFF2-40B4-BE49-F238E27FC236}">
              <a16:creationId xmlns:a16="http://schemas.microsoft.com/office/drawing/2014/main" id="{3DA621B6-0D75-BAC8-25C8-2DC5B89E2FC9}"/>
            </a:ext>
          </a:extLst>
        </xdr:cNvPr>
        <xdr:cNvSpPr>
          <a:spLocks noChangeAspect="1" noChangeArrowheads="1"/>
        </xdr:cNvSpPr>
      </xdr:nvSpPr>
      <xdr:spPr bwMode="auto">
        <a:xfrm>
          <a:off x="6864350" y="3340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216241</xdr:colOff>
      <xdr:row>189</xdr:row>
      <xdr:rowOff>109351</xdr:rowOff>
    </xdr:from>
    <xdr:to>
      <xdr:col>2</xdr:col>
      <xdr:colOff>293007</xdr:colOff>
      <xdr:row>190</xdr:row>
      <xdr:rowOff>46912</xdr:rowOff>
    </xdr:to>
    <xdr:pic>
      <xdr:nvPicPr>
        <xdr:cNvPr id="1219" name="Imagem 1218">
          <a:extLst>
            <a:ext uri="{FF2B5EF4-FFF2-40B4-BE49-F238E27FC236}">
              <a16:creationId xmlns:a16="http://schemas.microsoft.com/office/drawing/2014/main" id="{A73D0257-6650-1902-C895-442A3BF1F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44161" y="33542101"/>
          <a:ext cx="83116" cy="100846"/>
        </a:xfrm>
        <a:prstGeom prst="rect">
          <a:avLst/>
        </a:prstGeom>
      </xdr:spPr>
    </xdr:pic>
    <xdr:clientData/>
  </xdr:twoCellAnchor>
  <xdr:twoCellAnchor>
    <xdr:from>
      <xdr:col>6</xdr:col>
      <xdr:colOff>25066</xdr:colOff>
      <xdr:row>286</xdr:row>
      <xdr:rowOff>95250</xdr:rowOff>
    </xdr:from>
    <xdr:to>
      <xdr:col>6</xdr:col>
      <xdr:colOff>1097882</xdr:colOff>
      <xdr:row>286</xdr:row>
      <xdr:rowOff>95250</xdr:rowOff>
    </xdr:to>
    <xdr:cxnSp macro="">
      <xdr:nvCxnSpPr>
        <xdr:cNvPr id="4" name="Conector reto 3">
          <a:extLst>
            <a:ext uri="{FF2B5EF4-FFF2-40B4-BE49-F238E27FC236}">
              <a16:creationId xmlns:a16="http://schemas.microsoft.com/office/drawing/2014/main" id="{423A445F-A585-499C-9241-E773AAC22971}"/>
            </a:ext>
          </a:extLst>
        </xdr:cNvPr>
        <xdr:cNvCxnSpPr/>
      </xdr:nvCxnSpPr>
      <xdr:spPr>
        <a:xfrm>
          <a:off x="1695116" y="28994100"/>
          <a:ext cx="107281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odamusica.com.br/produto/cabo-dmx-santo-angelo-d-30.html" TargetMode="External"/><Relationship Id="rId21" Type="http://schemas.openxmlformats.org/officeDocument/2006/relationships/hyperlink" Target="https://www.lojaeletrica.com.br/cabo-1kv-1-5mm-hepr-90-flexivel-preto.html" TargetMode="External"/><Relationship Id="rId42" Type="http://schemas.openxmlformats.org/officeDocument/2006/relationships/hyperlink" Target="https://www.dimensional.com.br/eletroduto-seal-tubo-ac-pvc-3-4-ssp6034/p" TargetMode="External"/><Relationship Id="rId47" Type="http://schemas.openxmlformats.org/officeDocument/2006/relationships/hyperlink" Target="https://www.santil.com.br/tampao-click-34-polegada-tramontina/p" TargetMode="External"/><Relationship Id="rId63" Type="http://schemas.openxmlformats.org/officeDocument/2006/relationships/hyperlink" Target="https://www.kalunga.com.br/prod/roteador-wi-fi-6-gigabit-dual-band-ax1500-3-portas-gigabit-ax12-tp-link-cx-1-un/610667" TargetMode="External"/><Relationship Id="rId68" Type="http://schemas.openxmlformats.org/officeDocument/2006/relationships/hyperlink" Target="https://www.09iluminacao.com.br/garra-clamp-gancho-1-pol-q15q20-de-aluminio/prod-6750691/" TargetMode="External"/><Relationship Id="rId84" Type="http://schemas.openxmlformats.org/officeDocument/2006/relationships/hyperlink" Target="https://www.lojailuminainstalacao.com.br/acessorios/splitter-dmx-3-saidas-outdoor-110220v-11-7x13-7x20cm-power-lume-splitterdmx3" TargetMode="External"/><Relationship Id="rId89" Type="http://schemas.openxmlformats.org/officeDocument/2006/relationships/hyperlink" Target="https://www.djledeletrica.com.br/comprar/caixa-neobox-300x200x200-termoplastica-com-protecao-uv/direto/2023" TargetMode="External"/><Relationship Id="rId112" Type="http://schemas.openxmlformats.org/officeDocument/2006/relationships/oleObject" Target="../embeddings/oleObject10.bin"/><Relationship Id="rId2" Type="http://schemas.openxmlformats.org/officeDocument/2006/relationships/hyperlink" Target="https://www.anhangueraferramentas.com.br/produto/manilha-reta-para-cabo-de-aco-1-2-industrial-3564100120-vonder-128538" TargetMode="External"/><Relationship Id="rId16" Type="http://schemas.openxmlformats.org/officeDocument/2006/relationships/hyperlink" Target="https://www.onelightbrasil.com.br/controle-dmx-para-ribalta-strip-de-led" TargetMode="External"/><Relationship Id="rId29" Type="http://schemas.openxmlformats.org/officeDocument/2006/relationships/hyperlink" Target="https://www.onelightbrasil.com.br/conector-xlr-outdoor-macho-30926" TargetMode="External"/><Relationship Id="rId107" Type="http://schemas.openxmlformats.org/officeDocument/2006/relationships/oleObject" Target="../embeddings/oleObject7.bin"/><Relationship Id="rId11" Type="http://schemas.openxmlformats.org/officeDocument/2006/relationships/hyperlink" Target="https://www.rimad.com.br/quadro-comando-chapa-20x20x14-caixa-montagem-painel-eletrico" TargetMode="External"/><Relationship Id="rId24" Type="http://schemas.openxmlformats.org/officeDocument/2006/relationships/hyperlink" Target="https://www.plenobras.com.br/646a5b0cd496504d21e009a3/cabo-cobre-flexivel-1x-4mm-isolado-hepr-061kv-90-preto-nbr-7286-nax-flex" TargetMode="External"/><Relationship Id="rId32" Type="http://schemas.openxmlformats.org/officeDocument/2006/relationships/hyperlink" Target="https://www.onelightbrasil.com.br/conector-xlr-outdoor-femea-30927" TargetMode="External"/><Relationship Id="rId37" Type="http://schemas.openxmlformats.org/officeDocument/2006/relationships/hyperlink" Target="https://www.eletrotrafo.com.br/eletroduto-de-ferro-galv-fogo-pesado-3-4--x-3mts-225mm-nbr-5598-70008571/p" TargetMode="External"/><Relationship Id="rId40" Type="http://schemas.openxmlformats.org/officeDocument/2006/relationships/hyperlink" Target="https://www.eletricabichuette.com.br/sealtubo-metalico-flexivel-emborrachado-34-preto-10-metro/p" TargetMode="External"/><Relationship Id="rId45" Type="http://schemas.openxmlformats.org/officeDocument/2006/relationships/hyperlink" Target="https://cbiiluminacao.com.br/produtos/garra-gancho-q15-ate-q30-de-aluminio-box-truss-tripe/" TargetMode="External"/><Relationship Id="rId53" Type="http://schemas.openxmlformats.org/officeDocument/2006/relationships/hyperlink" Target="https://www.lojailuminainstalacao.com.br/spots-e-projetores/projetor-led-9w" TargetMode="External"/><Relationship Id="rId58" Type="http://schemas.openxmlformats.org/officeDocument/2006/relationships/hyperlink" Target="https://www.mercadolivre.com.br/grade-protecao-para-camera-bullet/up/MLBU605189143" TargetMode="External"/><Relationship Id="rId66" Type="http://schemas.openxmlformats.org/officeDocument/2006/relationships/hyperlink" Target="https://www.09iluminacao.com.br/garra-clamp-gancho-1-pol-q15q20-de-aluminio/prod-6750691/" TargetMode="External"/><Relationship Id="rId74" Type="http://schemas.openxmlformats.org/officeDocument/2006/relationships/hyperlink" Target="https://www.ferramentaskennedy.com.br/grampo-pes-aforj-ffc450t1c1-12-293288-acerosid/p" TargetMode="External"/><Relationship Id="rId79" Type="http://schemas.openxmlformats.org/officeDocument/2006/relationships/hyperlink" Target="https://www.mercadolivre.com.br/abracadeira-para-linha-de-vida-horizontal--tubo-3--polegadas/up/MLBU3361075443" TargetMode="External"/><Relationship Id="rId87" Type="http://schemas.openxmlformats.org/officeDocument/2006/relationships/hyperlink" Target="https://loja.bsepaineis.com.br/caixas-e-quadros-eletricos/quadros-de-comando-termoplastico/caixa-termoplastica-em-abs-com-uv-ip-65-300x300x200?nocache=1772051796628" TargetMode="External"/><Relationship Id="rId102" Type="http://schemas.openxmlformats.org/officeDocument/2006/relationships/oleObject" Target="../embeddings/oleObject4.bin"/><Relationship Id="rId110" Type="http://schemas.openxmlformats.org/officeDocument/2006/relationships/image" Target="../media/image7.emf"/><Relationship Id="rId5" Type="http://schemas.openxmlformats.org/officeDocument/2006/relationships/hyperlink" Target="https://cetti.com.br/p/quadro-de-comando-eletrico-300x200x200-ip65-brum-neo-box/" TargetMode="External"/><Relationship Id="rId61" Type="http://schemas.openxmlformats.org/officeDocument/2006/relationships/hyperlink" Target="https://loja.instrufiber.com.br/cabo-dmx-para-iluminacao-120-ohms-preto-300m-instrufiber-6489eb35bdd4c-300-metros" TargetMode="External"/><Relationship Id="rId82" Type="http://schemas.openxmlformats.org/officeDocument/2006/relationships/hyperlink" Target="https://www.lojadomecanico.com.br/produto/118004/36/709/trava-queda-retratil-em-fita-33-metos-mg-cinto-mult2016a" TargetMode="External"/><Relationship Id="rId90" Type="http://schemas.openxmlformats.org/officeDocument/2006/relationships/hyperlink" Target="https://cbiiluminacao.com.br/produtos/garra-gancho-q15-ate-q30-de-aluminio-box-truss-tripe/" TargetMode="External"/><Relationship Id="rId95" Type="http://schemas.openxmlformats.org/officeDocument/2006/relationships/vmlDrawing" Target="../drawings/vmlDrawing1.vml"/><Relationship Id="rId19" Type="http://schemas.openxmlformats.org/officeDocument/2006/relationships/hyperlink" Target="https://www.lojailuminainstalacao.com.br/fontes-e-controladoras/fonte-cmx-rgb-com-controle-remoto-24v-240w-10a" TargetMode="External"/><Relationship Id="rId14" Type="http://schemas.openxmlformats.org/officeDocument/2006/relationships/hyperlink" Target="https://www.dimensional.com.br/contator-unipolar-25a-220-vca-1na-a9c20631-schneider/p" TargetMode="External"/><Relationship Id="rId22" Type="http://schemas.openxmlformats.org/officeDocument/2006/relationships/hyperlink" Target="https://www.plenobras.com.br/646a599dd496504d21ddf030/cabo-cobre-flexivel-1x-150mm-isolado-hepr-061kv-90-preto-nbr-7286-nax-flex" TargetMode="External"/><Relationship Id="rId27" Type="http://schemas.openxmlformats.org/officeDocument/2006/relationships/hyperlink" Target="https://www.edcabos.com/cabos/cabo-dmx/cabo-dmx-para-iluminacao-120-ohms-preto" TargetMode="External"/><Relationship Id="rId30" Type="http://schemas.openxmlformats.org/officeDocument/2006/relationships/hyperlink" Target="https://www.lojachedas.com.br/audio-profissional/conector/xlr/conector-xlr-para-microfone-macho-waterproof-sk-jm8-skypix" TargetMode="External"/><Relationship Id="rId35" Type="http://schemas.openxmlformats.org/officeDocument/2006/relationships/hyperlink" Target="https://www.3triluminacao.com/acessorios/dmx/terminador-dmx" TargetMode="External"/><Relationship Id="rId43" Type="http://schemas.openxmlformats.org/officeDocument/2006/relationships/hyperlink" Target="https://loja.auratec.com.br/produtos/gancho-aluminio-30-60mm-premium-linha-25-30/" TargetMode="External"/><Relationship Id="rId48" Type="http://schemas.openxmlformats.org/officeDocument/2006/relationships/hyperlink" Target="https://www.sveletrica.com/tampao-02-pvc-para-caixa-multiuso-3-4-polegadas-sem-parafuso-e060284002-00a0000tbd/p" TargetMode="External"/><Relationship Id="rId56" Type="http://schemas.openxmlformats.org/officeDocument/2006/relationships/hyperlink" Target="https://www.mercadolivre.com.br/protetor-gaiola-de-protecao-grade-para-seguranca-camera-cftv/up/MLBU1094345373" TargetMode="External"/><Relationship Id="rId64" Type="http://schemas.openxmlformats.org/officeDocument/2006/relationships/hyperlink" Target="https://www.kabum.com.br/produto/353386/roteador-w5-1200g-intelbras" TargetMode="External"/><Relationship Id="rId69" Type="http://schemas.openxmlformats.org/officeDocument/2006/relationships/hyperlink" Target="https://loja.auratec.com.br/produtos/gancho-aluminio-30-60mm-premium-linha-25-30/" TargetMode="External"/><Relationship Id="rId77" Type="http://schemas.openxmlformats.org/officeDocument/2006/relationships/hyperlink" Target="https://www.mercadolivre.com.br/abracadeira-3-polegadas-tdc-para-linha-de-vida/up/MLBU3064362442" TargetMode="External"/><Relationship Id="rId100" Type="http://schemas.openxmlformats.org/officeDocument/2006/relationships/oleObject" Target="../embeddings/oleObject3.bin"/><Relationship Id="rId105" Type="http://schemas.openxmlformats.org/officeDocument/2006/relationships/image" Target="../media/image5.emf"/><Relationship Id="rId113" Type="http://schemas.openxmlformats.org/officeDocument/2006/relationships/image" Target="../media/image8.emf"/><Relationship Id="rId8" Type="http://schemas.openxmlformats.org/officeDocument/2006/relationships/hyperlink" Target="https://www.seton.com.br/fita-subterranea-rede-eletrica-abaixo-14052.html" TargetMode="External"/><Relationship Id="rId51" Type="http://schemas.openxmlformats.org/officeDocument/2006/relationships/hyperlink" Target="https://www.ciadoled.com.br/infraestrutura/conector-macho-giratorio-delcaflex-rosca-bsp-cmgr-34" TargetMode="External"/><Relationship Id="rId72" Type="http://schemas.openxmlformats.org/officeDocument/2006/relationships/hyperlink" Target="https://www.hiperfer.com.br/esticador-gancho-olhal-para-cabo-de-aco-1-2-12-7mm-fertak" TargetMode="External"/><Relationship Id="rId80" Type="http://schemas.openxmlformats.org/officeDocument/2006/relationships/hyperlink" Target="https://www.compreseguranca.com.br/trava-queda-retratil-fita-3-3-m-2016a" TargetMode="External"/><Relationship Id="rId85" Type="http://schemas.openxmlformats.org/officeDocument/2006/relationships/hyperlink" Target="https://www.lumikit.com.br/splitter-outdoor-3-110220" TargetMode="External"/><Relationship Id="rId93" Type="http://schemas.openxmlformats.org/officeDocument/2006/relationships/printerSettings" Target="../printerSettings/printerSettings1.bin"/><Relationship Id="rId98" Type="http://schemas.openxmlformats.org/officeDocument/2006/relationships/oleObject" Target="../embeddings/oleObject2.bin"/><Relationship Id="rId3" Type="http://schemas.openxmlformats.org/officeDocument/2006/relationships/hyperlink" Target="https://www.superproatacado.com.br/manilha-reta-1-2-2-00t-rosca-acerosid-293768/p" TargetMode="External"/><Relationship Id="rId12" Type="http://schemas.openxmlformats.org/officeDocument/2006/relationships/hyperlink" Target="https://brdinamica.lojavirtualnuvem.com.br/produtos/quadro-de-comando-eletrico-200x200x150-lisa/" TargetMode="External"/><Relationship Id="rId17" Type="http://schemas.openxmlformats.org/officeDocument/2006/relationships/hyperlink" Target="https://www.lojailuminainstalacao.com.br/spots-e-projetores/lumikit-arq-software-acesso-remoto-power-lume" TargetMode="External"/><Relationship Id="rId25" Type="http://schemas.openxmlformats.org/officeDocument/2006/relationships/hyperlink" Target="https://www.dimensional.com.br/cabo-flexivel-1kv-90g-hepr-4mm-verde-fiterflex-nexans/p" TargetMode="External"/><Relationship Id="rId33" Type="http://schemas.openxmlformats.org/officeDocument/2006/relationships/hyperlink" Target="https://www.lojachedas.com.br/audio-profissional/conector/xlr/conector-xlr-para-microfone-femea-waterproof-sk-jf7-skypix" TargetMode="External"/><Relationship Id="rId38" Type="http://schemas.openxmlformats.org/officeDocument/2006/relationships/hyperlink" Target="https://www.sveletrica.com/eletroduto-galvanizado-fogo-3-4-polegadas-3-metros-nbr5598-gfc-00a0000fhj/p" TargetMode="External"/><Relationship Id="rId46" Type="http://schemas.openxmlformats.org/officeDocument/2006/relationships/hyperlink" Target="https://www.dimensional.com.br/tampao-condulete-policloreto-polivinilica-pvc-3-4-cinza-56114252-tramontina/p" TargetMode="External"/><Relationship Id="rId59" Type="http://schemas.openxmlformats.org/officeDocument/2006/relationships/hyperlink" Target="https://www.lojailuminainstalacao.com.br/spots-e-projetores/projetor-linear-slim-standart-18w?variant_id=79335" TargetMode="External"/><Relationship Id="rId67" Type="http://schemas.openxmlformats.org/officeDocument/2006/relationships/hyperlink" Target="https://loja.auratec.com.br/produtos/gancho-aluminio-30-60mm-premium-linha-25-30/" TargetMode="External"/><Relationship Id="rId103" Type="http://schemas.openxmlformats.org/officeDocument/2006/relationships/image" Target="../media/image4.emf"/><Relationship Id="rId108" Type="http://schemas.openxmlformats.org/officeDocument/2006/relationships/image" Target="../media/image6.emf"/><Relationship Id="rId20" Type="http://schemas.openxmlformats.org/officeDocument/2006/relationships/hyperlink" Target="https://www.luminaing.com.br/produtos/fonte-alimentacao-dimerizavel-dali-24v-ac-127v-220v-10a-240w-ip67-eklart-ekdali24024/" TargetMode="External"/><Relationship Id="rId41" Type="http://schemas.openxmlformats.org/officeDocument/2006/relationships/hyperlink" Target="https://www.lojaeletrica.com.br/seal-tube-galvanizado-eletrolitico-pvc-3-4-preto-vendido-no-metro.html" TargetMode="External"/><Relationship Id="rId54" Type="http://schemas.openxmlformats.org/officeDocument/2006/relationships/hyperlink" Target="https://www.cialight.com.br/projetor-9w-ip67-bivolt-11x12x6-5cm-aluminio-branco-e-difusor-acrilico-powerlume-pjx9w" TargetMode="External"/><Relationship Id="rId62" Type="http://schemas.openxmlformats.org/officeDocument/2006/relationships/hyperlink" Target="https://comtek.com.br/produtos/roteador-tp-link-wireless-dual-band-2-4ghz-5ghz-750mbps-4-antenas-ac750-archer-c21/" TargetMode="External"/><Relationship Id="rId70" Type="http://schemas.openxmlformats.org/officeDocument/2006/relationships/hyperlink" Target="https://www.09iluminacao.com.br/garra-clamp-gancho-1-pol-q15q20-de-aluminio/prod-6750691/" TargetMode="External"/><Relationship Id="rId75" Type="http://schemas.openxmlformats.org/officeDocument/2006/relationships/hyperlink" Target="https://www.parafusofacil.com.br/acessorios-para-cabo-de-aco/clips-cabo-de-aco-pesado/clips-cabo-de-aco-pesado-1-2-aco-carbono-1045-forjado-galvanizado-a-fogo/" TargetMode="External"/><Relationship Id="rId83" Type="http://schemas.openxmlformats.org/officeDocument/2006/relationships/hyperlink" Target="https://www.lumikit.com.br/arq2" TargetMode="External"/><Relationship Id="rId88" Type="http://schemas.openxmlformats.org/officeDocument/2006/relationships/hyperlink" Target="https://cetti.com.br/p/quadro-de-comando-eletrico-300x200x200-ip65-brum-neo-box/" TargetMode="External"/><Relationship Id="rId91" Type="http://schemas.openxmlformats.org/officeDocument/2006/relationships/hyperlink" Target="https://cbiiluminacao.com.br/produtos/garra-gancho-q15-ate-q30-de-aluminio-box-truss-tripe/" TargetMode="External"/><Relationship Id="rId96" Type="http://schemas.openxmlformats.org/officeDocument/2006/relationships/oleObject" Target="../embeddings/oleObject1.bin"/><Relationship Id="rId111" Type="http://schemas.openxmlformats.org/officeDocument/2006/relationships/oleObject" Target="../embeddings/oleObject9.bin"/><Relationship Id="rId1" Type="http://schemas.openxmlformats.org/officeDocument/2006/relationships/hyperlink" Target="https://www.lojafrati.com.br/1-2-2-0-ton.html" TargetMode="External"/><Relationship Id="rId6" Type="http://schemas.openxmlformats.org/officeDocument/2006/relationships/hyperlink" Target="https://www.djledeletrica.com.br/comprar/caixa-neobox-300x200x200-termoplastica-com-protecao-uv/direto/2023" TargetMode="External"/><Relationship Id="rId15" Type="http://schemas.openxmlformats.org/officeDocument/2006/relationships/hyperlink" Target="https://www.santil.com.br/contator-modular-2-polos-25a-230vac-1namais1nf-5060hz---steck/p" TargetMode="External"/><Relationship Id="rId23" Type="http://schemas.openxmlformats.org/officeDocument/2006/relationships/hyperlink" Target="https://combinado.com.br/cabo-flexivel-hepr-1-5mm-1kv-cobre-inmetro/" TargetMode="External"/><Relationship Id="rId28" Type="http://schemas.openxmlformats.org/officeDocument/2006/relationships/hyperlink" Target="https://www.r2luz.com.br/produtos/conector-xlr-3-polos-macho-waterproof-skipix/" TargetMode="External"/><Relationship Id="rId36" Type="http://schemas.openxmlformats.org/officeDocument/2006/relationships/hyperlink" Target="https://www.mercadolivre.com.br/terminador-dmx-120-ohms-com-led-dmx-terminator-cabo-dmx/up/MLBU3015975921" TargetMode="External"/><Relationship Id="rId49" Type="http://schemas.openxmlformats.org/officeDocument/2006/relationships/hyperlink" Target="https://www.dimensional.com.br/conector-macho-gira-lt-sv-bsp-34-cmgr34-delcaflex/p" TargetMode="External"/><Relationship Id="rId57" Type="http://schemas.openxmlformats.org/officeDocument/2006/relationships/hyperlink" Target="https://www.lojamelhordosul.com.br/site/produto/grade-de-protecao-mega-forte-para-camera-de-seguranca-cftv/" TargetMode="External"/><Relationship Id="rId106" Type="http://schemas.openxmlformats.org/officeDocument/2006/relationships/oleObject" Target="../embeddings/oleObject6.bin"/><Relationship Id="rId114" Type="http://schemas.openxmlformats.org/officeDocument/2006/relationships/oleObject" Target="../embeddings/oleObject11.bin"/><Relationship Id="rId10" Type="http://schemas.openxmlformats.org/officeDocument/2006/relationships/hyperlink" Target="https://www.energyon.com.br/quadro-de-comando-200x200x140-up-electronic" TargetMode="External"/><Relationship Id="rId31" Type="http://schemas.openxmlformats.org/officeDocument/2006/relationships/hyperlink" Target="https://www.r2luz.com.br/produtos/conector-xlr-3-polos-femea-waterproof-skipix/" TargetMode="External"/><Relationship Id="rId44" Type="http://schemas.openxmlformats.org/officeDocument/2006/relationships/hyperlink" Target="https://www.09iluminacao.com.br/garra-clamp-gancho-1-pol-q15q20-de-aluminio/prod-6750691/" TargetMode="External"/><Relationship Id="rId52" Type="http://schemas.openxmlformats.org/officeDocument/2006/relationships/hyperlink" Target="https://www.azlediluminacao.com.br/produto/projetor-powerlume-9-watts-ip67-aluminio-e-difusor-acrilico-bivolt-110x120x65mm-pjx9w/156259" TargetMode="External"/><Relationship Id="rId60" Type="http://schemas.openxmlformats.org/officeDocument/2006/relationships/hyperlink" Target="https://www.combinado.com.br/cabo-flexivel-hepr-4mm-1kv-cobre-inmetro" TargetMode="External"/><Relationship Id="rId65" Type="http://schemas.openxmlformats.org/officeDocument/2006/relationships/hyperlink" Target="https://loja.auratec.com.br/produtos/gancho-aluminio-30-60mm-premium-linha-25-30/" TargetMode="External"/><Relationship Id="rId73" Type="http://schemas.openxmlformats.org/officeDocument/2006/relationships/hyperlink" Target="https://www.lojabrafer.com.br/esticador-cabo-de-aco-1-2-gancho-x-olhal-vonder/p/5534" TargetMode="External"/><Relationship Id="rId78" Type="http://schemas.openxmlformats.org/officeDocument/2006/relationships/hyperlink" Target="https://www.multiseg.com.br/3872/abraadeira-para-linha-de-vida-3-8890mm" TargetMode="External"/><Relationship Id="rId81" Type="http://schemas.openxmlformats.org/officeDocument/2006/relationships/hyperlink" Target="https://www.multiseg.com.br/3061/trava-queda-retrtil-de-fita-33-metros-mult-2016a-mg-cintos" TargetMode="External"/><Relationship Id="rId86" Type="http://schemas.openxmlformats.org/officeDocument/2006/relationships/hyperlink" Target="https://www.onelightbrasil.com.br/splitter-dmx-08-saidas-outdoor" TargetMode="External"/><Relationship Id="rId94" Type="http://schemas.openxmlformats.org/officeDocument/2006/relationships/drawing" Target="../drawings/drawing1.xml"/><Relationship Id="rId99" Type="http://schemas.openxmlformats.org/officeDocument/2006/relationships/image" Target="../media/image2.emf"/><Relationship Id="rId101" Type="http://schemas.openxmlformats.org/officeDocument/2006/relationships/image" Target="../media/image3.emf"/><Relationship Id="rId4" Type="http://schemas.openxmlformats.org/officeDocument/2006/relationships/hyperlink" Target="https://loja.bsepaineis.com.br/caixas-e-quadros-eletricos/quadros-de-comando-termoplastico/caixa-termoplastica-em-abs-com-uv-ip-65-300x300x200?nocache=1772051796628" TargetMode="External"/><Relationship Id="rId9" Type="http://schemas.openxmlformats.org/officeDocument/2006/relationships/hyperlink" Target="https://www.dtmfitas.com/fita-subterranea-76mm-x-300m-lj-rede-eletrica" TargetMode="External"/><Relationship Id="rId13" Type="http://schemas.openxmlformats.org/officeDocument/2006/relationships/hyperlink" Target="https://www.djledeletrica.com.br/comprar/contator-modular-nanf-25a-220vca-jcm-2511-220vca/direto/3471" TargetMode="External"/><Relationship Id="rId18" Type="http://schemas.openxmlformats.org/officeDocument/2006/relationships/hyperlink" Target="https://www.andreiluminacao.com.br/fontedriver/fonte-de-alimentacao-dimerizavel-24v-10a-240w-ip20-protocolo-dali-0-10-220v-ekdali01024024-eklart" TargetMode="External"/><Relationship Id="rId39" Type="http://schemas.openxmlformats.org/officeDocument/2006/relationships/hyperlink" Target="https://www.lojaeletrica.com.br/eletroduto-galvanizado-a-fogo-3-4-eb342-nbr5598-3-metros.html" TargetMode="External"/><Relationship Id="rId109" Type="http://schemas.openxmlformats.org/officeDocument/2006/relationships/oleObject" Target="../embeddings/oleObject8.bin"/><Relationship Id="rId34" Type="http://schemas.openxmlformats.org/officeDocument/2006/relationships/hyperlink" Target="https://www.casadoroadie.com.br/produto/terminador-dmx-para-iluminacao-1308" TargetMode="External"/><Relationship Id="rId50" Type="http://schemas.openxmlformats.org/officeDocument/2006/relationships/hyperlink" Target="https://loja.jmc.com.br/material-eletrico/conectores/conector-macho-girstorio-34-polegada-cmzg" TargetMode="External"/><Relationship Id="rId55" Type="http://schemas.openxmlformats.org/officeDocument/2006/relationships/hyperlink" Target="https://www.lojailuminainstalacao.com.br/spots-e-projetores/finco-de-jardim-led-15w?variant_id=79081" TargetMode="External"/><Relationship Id="rId76" Type="http://schemas.openxmlformats.org/officeDocument/2006/relationships/hyperlink" Target="https://www.incorzul.com.br/clips-para-cabo-de-aco-pesado-1/2-quality-fix" TargetMode="External"/><Relationship Id="rId97" Type="http://schemas.openxmlformats.org/officeDocument/2006/relationships/image" Target="../media/image1.emf"/><Relationship Id="rId104" Type="http://schemas.openxmlformats.org/officeDocument/2006/relationships/oleObject" Target="../embeddings/oleObject5.bin"/><Relationship Id="rId7" Type="http://schemas.openxmlformats.org/officeDocument/2006/relationships/hyperlink" Target="https://www.zigferramentas.com.br/fita-subterranea-rede-eletrica-lj-76cmx300m-koretech-pa521200028" TargetMode="External"/><Relationship Id="rId71" Type="http://schemas.openxmlformats.org/officeDocument/2006/relationships/hyperlink" Target="https://www.brenfeer.com.br/esticador-gancho-olhal-para-cabo-de-aco-1-2-127-mm-vonder-plus" TargetMode="External"/><Relationship Id="rId92" Type="http://schemas.openxmlformats.org/officeDocument/2006/relationships/hyperlink" Target="https://cbiiluminacao.com.br/produtos/garra-gancho-q15-ate-q30-de-aluminio-box-truss-trip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293"/>
  <sheetViews>
    <sheetView tabSelected="1" topLeftCell="A268" zoomScale="220" zoomScaleNormal="220" workbookViewId="0">
      <selection activeCell="I287" sqref="I287"/>
    </sheetView>
  </sheetViews>
  <sheetFormatPr defaultRowHeight="13" x14ac:dyDescent="0.3"/>
  <cols>
    <col min="1" max="1" width="1.69921875" customWidth="1"/>
    <col min="2" max="2" width="2" customWidth="1"/>
    <col min="3" max="3" width="8" customWidth="1"/>
    <col min="4" max="4" width="5.59765625" customWidth="1"/>
    <col min="5" max="5" width="7" customWidth="1"/>
    <col min="6" max="6" width="4.69921875" customWidth="1"/>
    <col min="7" max="7" width="15.296875" customWidth="1"/>
    <col min="8" max="8" width="17.8984375" customWidth="1"/>
    <col min="9" max="9" width="10.59765625" customWidth="1"/>
    <col min="10" max="10" width="7.19921875" customWidth="1"/>
    <col min="11" max="11" width="5.3984375" customWidth="1"/>
    <col min="12" max="12" width="3.796875" style="47" customWidth="1"/>
    <col min="13" max="13" width="5.5" style="107" customWidth="1"/>
    <col min="14" max="14" width="5.3984375" style="207" customWidth="1"/>
    <col min="15" max="17" width="1.3984375" customWidth="1"/>
    <col min="18" max="19" width="3.796875" customWidth="1"/>
    <col min="20" max="20" width="3.8984375" customWidth="1"/>
    <col min="21" max="21" width="6.59765625" style="359" customWidth="1"/>
  </cols>
  <sheetData>
    <row r="1" spans="2:21" x14ac:dyDescent="0.3">
      <c r="D1" s="644" t="s">
        <v>379</v>
      </c>
      <c r="E1" s="644"/>
      <c r="F1" s="644"/>
      <c r="G1" s="644"/>
      <c r="H1" s="644"/>
      <c r="I1" s="644"/>
      <c r="J1" s="644"/>
      <c r="K1" s="644"/>
      <c r="L1" s="644"/>
      <c r="M1" s="644"/>
      <c r="N1" s="644"/>
    </row>
    <row r="2" spans="2:21" x14ac:dyDescent="0.3">
      <c r="D2" s="643" t="s">
        <v>380</v>
      </c>
      <c r="E2" s="643"/>
      <c r="F2" s="643"/>
      <c r="G2" s="643"/>
      <c r="H2" s="643"/>
      <c r="I2" s="643"/>
      <c r="J2" s="643"/>
      <c r="K2" s="643"/>
      <c r="L2" s="643"/>
      <c r="M2" s="643"/>
      <c r="N2" s="643"/>
    </row>
    <row r="3" spans="2:21" ht="13.5" customHeight="1" x14ac:dyDescent="0.3">
      <c r="D3" s="453" t="s">
        <v>139</v>
      </c>
      <c r="E3" s="454"/>
      <c r="F3" s="454"/>
      <c r="G3" s="454"/>
      <c r="H3" s="454"/>
      <c r="I3" s="454"/>
      <c r="J3" s="454"/>
      <c r="K3" s="454"/>
      <c r="L3" s="454"/>
      <c r="M3" s="454"/>
      <c r="N3" s="454"/>
    </row>
    <row r="4" spans="2:21" ht="24" customHeight="1" x14ac:dyDescent="0.3">
      <c r="D4" s="455" t="s">
        <v>234</v>
      </c>
      <c r="E4" s="456"/>
      <c r="F4" s="456"/>
      <c r="G4" s="456"/>
      <c r="H4" s="456"/>
      <c r="I4" s="456"/>
      <c r="J4" s="456"/>
      <c r="K4" s="456"/>
      <c r="L4" s="456"/>
      <c r="M4" s="456"/>
      <c r="N4" s="456"/>
    </row>
    <row r="5" spans="2:21" ht="21.5" customHeight="1" x14ac:dyDescent="0.3">
      <c r="C5" s="61" t="s">
        <v>121</v>
      </c>
      <c r="D5" s="57" t="s">
        <v>106</v>
      </c>
      <c r="E5" s="57" t="s">
        <v>107</v>
      </c>
      <c r="F5" s="57" t="s">
        <v>108</v>
      </c>
      <c r="G5" s="475" t="s">
        <v>109</v>
      </c>
      <c r="H5" s="476"/>
      <c r="I5" s="476"/>
      <c r="J5" s="477"/>
      <c r="K5" s="57" t="s">
        <v>86</v>
      </c>
      <c r="L5" s="58" t="s">
        <v>110</v>
      </c>
      <c r="M5" s="190" t="s">
        <v>111</v>
      </c>
      <c r="N5" s="190" t="s">
        <v>125</v>
      </c>
      <c r="R5" s="473" t="s">
        <v>120</v>
      </c>
      <c r="S5" s="474"/>
      <c r="T5" s="478" t="s">
        <v>126</v>
      </c>
      <c r="U5" s="479"/>
    </row>
    <row r="6" spans="2:21" ht="7.25" customHeight="1" x14ac:dyDescent="0.3">
      <c r="D6" s="443"/>
      <c r="E6" s="419"/>
      <c r="F6" s="420"/>
      <c r="G6" s="119"/>
      <c r="H6" s="119"/>
      <c r="I6" s="119"/>
      <c r="J6" s="457"/>
      <c r="K6" s="419"/>
      <c r="L6" s="419"/>
      <c r="M6" s="420"/>
      <c r="N6" s="191"/>
      <c r="R6" s="63"/>
      <c r="U6" s="360"/>
    </row>
    <row r="7" spans="2:21" ht="38" customHeight="1" x14ac:dyDescent="0.3">
      <c r="B7" s="209"/>
      <c r="C7" s="173"/>
      <c r="D7" s="221" t="s">
        <v>0</v>
      </c>
      <c r="E7" s="220"/>
      <c r="F7" s="51">
        <v>102279</v>
      </c>
      <c r="G7" s="462" t="s">
        <v>87</v>
      </c>
      <c r="H7" s="463"/>
      <c r="I7" s="463"/>
      <c r="J7" s="464"/>
      <c r="K7" s="52"/>
      <c r="L7" s="53" t="s">
        <v>88</v>
      </c>
      <c r="M7" s="73"/>
      <c r="N7" s="192"/>
      <c r="R7" s="67"/>
      <c r="S7" s="67"/>
      <c r="T7" s="68"/>
      <c r="U7" s="361"/>
    </row>
    <row r="8" spans="2:21" ht="20" customHeight="1" x14ac:dyDescent="0.3">
      <c r="B8" s="615">
        <v>1</v>
      </c>
      <c r="C8" s="411"/>
      <c r="D8" s="125" t="s">
        <v>1</v>
      </c>
      <c r="E8" s="5" t="s">
        <v>5</v>
      </c>
      <c r="F8" s="6">
        <v>5631</v>
      </c>
      <c r="G8" s="465" t="s">
        <v>89</v>
      </c>
      <c r="H8" s="405"/>
      <c r="I8" s="405"/>
      <c r="J8" s="406"/>
      <c r="K8" s="4">
        <v>0.20951</v>
      </c>
      <c r="L8" s="49" t="s">
        <v>90</v>
      </c>
      <c r="M8" s="89">
        <v>228.58</v>
      </c>
      <c r="N8" s="89">
        <f>K8*M8</f>
        <v>47.889795800000002</v>
      </c>
      <c r="R8" s="480" t="s">
        <v>175</v>
      </c>
      <c r="S8" s="481"/>
      <c r="T8" s="68"/>
      <c r="U8" s="361"/>
    </row>
    <row r="9" spans="2:21" ht="21.5" customHeight="1" x14ac:dyDescent="0.3">
      <c r="B9" s="616"/>
      <c r="C9" s="413"/>
      <c r="D9" s="225" t="s">
        <v>1</v>
      </c>
      <c r="E9" s="95" t="s">
        <v>5</v>
      </c>
      <c r="F9" s="227">
        <v>5632</v>
      </c>
      <c r="G9" s="466" t="s">
        <v>92</v>
      </c>
      <c r="H9" s="467"/>
      <c r="I9" s="467"/>
      <c r="J9" s="468"/>
      <c r="K9" s="94">
        <v>1.6503E-2</v>
      </c>
      <c r="L9" s="121" t="s">
        <v>91</v>
      </c>
      <c r="M9" s="112">
        <v>97.5</v>
      </c>
      <c r="N9" s="112">
        <f>K9*M9</f>
        <v>1.6090424999999999</v>
      </c>
      <c r="R9" s="482"/>
      <c r="S9" s="483"/>
      <c r="T9" s="68"/>
      <c r="U9" s="361"/>
    </row>
    <row r="10" spans="2:21" ht="8.25" customHeight="1" thickBot="1" x14ac:dyDescent="0.2">
      <c r="B10" s="617"/>
      <c r="C10" s="159"/>
      <c r="D10" s="371" t="s">
        <v>1</v>
      </c>
      <c r="E10" s="370" t="s">
        <v>5</v>
      </c>
      <c r="F10" s="230">
        <v>88316</v>
      </c>
      <c r="G10" s="469" t="s">
        <v>93</v>
      </c>
      <c r="H10" s="470"/>
      <c r="I10" s="470"/>
      <c r="J10" s="471"/>
      <c r="K10" s="372">
        <v>3.7454000000000001E-2</v>
      </c>
      <c r="L10" s="97" t="s">
        <v>7</v>
      </c>
      <c r="M10" s="323">
        <v>26.73</v>
      </c>
      <c r="N10" s="373">
        <f>K10*M10</f>
        <v>1.0011454200000001</v>
      </c>
      <c r="R10" s="484"/>
      <c r="S10" s="485"/>
      <c r="T10" s="68"/>
      <c r="U10" s="361"/>
    </row>
    <row r="11" spans="2:21" ht="8.25" customHeight="1" thickBot="1" x14ac:dyDescent="0.35">
      <c r="D11" s="458"/>
      <c r="E11" s="458"/>
      <c r="F11" s="458"/>
      <c r="G11" s="74"/>
      <c r="H11" s="74"/>
      <c r="I11" s="74"/>
      <c r="J11" s="224" t="s">
        <v>9</v>
      </c>
      <c r="K11" s="75"/>
      <c r="L11" s="93"/>
      <c r="M11" s="181"/>
      <c r="N11" s="188">
        <f>SUM(N8:N10)</f>
        <v>50.499983720000003</v>
      </c>
      <c r="R11" s="110">
        <v>7.74</v>
      </c>
      <c r="S11" s="66" t="s">
        <v>123</v>
      </c>
      <c r="T11" s="69" t="s">
        <v>127</v>
      </c>
      <c r="U11" s="362">
        <f>N11*R11</f>
        <v>390.86987399280002</v>
      </c>
    </row>
    <row r="12" spans="2:21" ht="30" customHeight="1" x14ac:dyDescent="0.3">
      <c r="B12" s="215"/>
      <c r="C12" s="173"/>
      <c r="D12" s="219" t="s">
        <v>115</v>
      </c>
      <c r="E12" s="239"/>
      <c r="F12" s="240">
        <v>104737</v>
      </c>
      <c r="G12" s="472" t="s">
        <v>135</v>
      </c>
      <c r="H12" s="472"/>
      <c r="I12" s="472"/>
      <c r="J12" s="472"/>
      <c r="K12" s="241"/>
      <c r="L12" s="217" t="s">
        <v>131</v>
      </c>
      <c r="M12" s="242"/>
      <c r="N12" s="223"/>
      <c r="R12" s="67"/>
      <c r="S12" s="67"/>
      <c r="T12" s="68"/>
      <c r="U12" s="361"/>
    </row>
    <row r="13" spans="2:21" ht="22.5" customHeight="1" x14ac:dyDescent="0.3">
      <c r="B13" s="612">
        <v>2</v>
      </c>
      <c r="C13" s="159"/>
      <c r="D13" s="174" t="s">
        <v>115</v>
      </c>
      <c r="E13" s="170" t="s">
        <v>132</v>
      </c>
      <c r="F13" s="238">
        <v>5901</v>
      </c>
      <c r="G13" s="541" t="s">
        <v>136</v>
      </c>
      <c r="H13" s="542"/>
      <c r="I13" s="542"/>
      <c r="J13" s="543"/>
      <c r="K13" s="171">
        <v>5.4000000000000003E-3</v>
      </c>
      <c r="L13" s="170" t="s">
        <v>90</v>
      </c>
      <c r="M13" s="327">
        <v>360.35</v>
      </c>
      <c r="N13" s="193">
        <f>K13*M13</f>
        <v>1.9458900000000001</v>
      </c>
      <c r="R13" s="480" t="s">
        <v>174</v>
      </c>
      <c r="S13" s="481"/>
      <c r="T13" s="68"/>
      <c r="U13" s="361"/>
    </row>
    <row r="14" spans="2:21" ht="22.5" customHeight="1" x14ac:dyDescent="0.3">
      <c r="B14" s="613"/>
      <c r="C14" s="159"/>
      <c r="D14" s="70" t="s">
        <v>115</v>
      </c>
      <c r="E14" s="49" t="s">
        <v>132</v>
      </c>
      <c r="F14" s="88">
        <v>5903</v>
      </c>
      <c r="G14" s="404" t="s">
        <v>137</v>
      </c>
      <c r="H14" s="405"/>
      <c r="I14" s="405"/>
      <c r="J14" s="406"/>
      <c r="K14" s="4">
        <v>5.9999999999999995E-4</v>
      </c>
      <c r="L14" s="49" t="s">
        <v>91</v>
      </c>
      <c r="M14" s="193">
        <v>85.29</v>
      </c>
      <c r="N14" s="193">
        <f>K14*M14</f>
        <v>5.1173999999999997E-2</v>
      </c>
      <c r="R14" s="482"/>
      <c r="S14" s="483"/>
      <c r="T14" s="68"/>
      <c r="U14" s="361"/>
    </row>
    <row r="15" spans="2:21" ht="8" customHeight="1" x14ac:dyDescent="0.3">
      <c r="B15" s="613"/>
      <c r="C15" s="131"/>
      <c r="D15" s="146" t="s">
        <v>115</v>
      </c>
      <c r="E15" s="121" t="s">
        <v>132</v>
      </c>
      <c r="F15" s="222">
        <v>88316</v>
      </c>
      <c r="G15" s="582" t="s">
        <v>93</v>
      </c>
      <c r="H15" s="583"/>
      <c r="I15" s="583"/>
      <c r="J15" s="584"/>
      <c r="K15" s="120">
        <v>0.88090000000000002</v>
      </c>
      <c r="L15" s="121" t="s">
        <v>96</v>
      </c>
      <c r="M15" s="194">
        <v>26.73</v>
      </c>
      <c r="N15" s="194">
        <f>K15*M15</f>
        <v>23.546457</v>
      </c>
      <c r="R15" s="482"/>
      <c r="S15" s="483"/>
      <c r="T15" s="68"/>
      <c r="U15" s="361"/>
    </row>
    <row r="16" spans="2:21" ht="16.5" customHeight="1" thickBot="1" x14ac:dyDescent="0.35">
      <c r="B16" s="614"/>
      <c r="C16" s="159"/>
      <c r="D16" s="231" t="s">
        <v>115</v>
      </c>
      <c r="E16" s="232" t="s">
        <v>132</v>
      </c>
      <c r="F16" s="233">
        <v>91277</v>
      </c>
      <c r="G16" s="585" t="s">
        <v>138</v>
      </c>
      <c r="H16" s="514"/>
      <c r="I16" s="514"/>
      <c r="J16" s="586"/>
      <c r="K16" s="234">
        <v>9.4200000000000006E-2</v>
      </c>
      <c r="L16" s="232" t="s">
        <v>96</v>
      </c>
      <c r="M16" s="328">
        <v>10.64</v>
      </c>
      <c r="N16" s="235">
        <f>K16*M16</f>
        <v>1.0022880000000001</v>
      </c>
      <c r="R16" s="484"/>
      <c r="S16" s="485"/>
      <c r="T16" s="68"/>
      <c r="U16" s="361"/>
    </row>
    <row r="17" spans="2:22" ht="8.25" customHeight="1" thickBot="1" x14ac:dyDescent="0.35">
      <c r="D17" s="458"/>
      <c r="E17" s="458"/>
      <c r="F17" s="458"/>
      <c r="G17" s="74"/>
      <c r="H17" s="74"/>
      <c r="I17" s="74"/>
      <c r="J17" s="224" t="s">
        <v>9</v>
      </c>
      <c r="K17" s="75"/>
      <c r="L17" s="93"/>
      <c r="M17" s="181"/>
      <c r="N17" s="188">
        <f>SUM(N13:N16)</f>
        <v>26.545809000000002</v>
      </c>
      <c r="R17" s="110">
        <v>7.6529999999999996</v>
      </c>
      <c r="S17" s="66" t="s">
        <v>123</v>
      </c>
      <c r="T17" s="69" t="s">
        <v>127</v>
      </c>
      <c r="U17" s="362">
        <f>N17*R17</f>
        <v>203.15507627700001</v>
      </c>
    </row>
    <row r="18" spans="2:22" ht="30" customHeight="1" x14ac:dyDescent="0.3">
      <c r="B18" s="215"/>
      <c r="C18" s="173"/>
      <c r="D18" s="219" t="s">
        <v>115</v>
      </c>
      <c r="E18" s="239"/>
      <c r="F18" s="240">
        <v>97891</v>
      </c>
      <c r="G18" s="472" t="s">
        <v>160</v>
      </c>
      <c r="H18" s="472"/>
      <c r="I18" s="472"/>
      <c r="J18" s="472"/>
      <c r="K18" s="245"/>
      <c r="L18" s="217" t="s">
        <v>110</v>
      </c>
      <c r="M18" s="242"/>
      <c r="N18" s="223"/>
      <c r="O18" s="107"/>
      <c r="P18" s="107"/>
      <c r="Q18" s="107"/>
      <c r="R18" s="108"/>
      <c r="S18" s="108"/>
      <c r="T18" s="109"/>
      <c r="U18" s="363"/>
    </row>
    <row r="19" spans="2:22" ht="22.5" customHeight="1" x14ac:dyDescent="0.3">
      <c r="B19" s="611">
        <v>3</v>
      </c>
      <c r="C19" s="159"/>
      <c r="D19" s="174" t="s">
        <v>115</v>
      </c>
      <c r="E19" s="170" t="s">
        <v>132</v>
      </c>
      <c r="F19" s="243">
        <v>101619</v>
      </c>
      <c r="G19" s="541" t="s">
        <v>161</v>
      </c>
      <c r="H19" s="542"/>
      <c r="I19" s="542"/>
      <c r="J19" s="543"/>
      <c r="K19" s="244">
        <v>4.9000000000000002E-2</v>
      </c>
      <c r="L19" s="170" t="s">
        <v>131</v>
      </c>
      <c r="M19" s="327">
        <v>315.86</v>
      </c>
      <c r="N19" s="193">
        <f t="shared" ref="N19:N24" si="0">K19*M19</f>
        <v>15.477140000000002</v>
      </c>
      <c r="O19" s="107"/>
      <c r="P19" s="107"/>
      <c r="Q19" s="107"/>
      <c r="R19" s="525"/>
      <c r="S19" s="526"/>
      <c r="T19" s="109"/>
      <c r="U19" s="363"/>
    </row>
    <row r="20" spans="2:22" ht="22.5" customHeight="1" x14ac:dyDescent="0.3">
      <c r="B20" s="611"/>
      <c r="C20" s="132"/>
      <c r="D20" s="70" t="s">
        <v>115</v>
      </c>
      <c r="E20" s="49" t="s">
        <v>132</v>
      </c>
      <c r="F20" s="88">
        <v>100475</v>
      </c>
      <c r="G20" s="404" t="s">
        <v>162</v>
      </c>
      <c r="H20" s="405"/>
      <c r="I20" s="405"/>
      <c r="J20" s="406"/>
      <c r="K20" s="48">
        <v>2.6100000000000002E-2</v>
      </c>
      <c r="L20" s="49" t="s">
        <v>131</v>
      </c>
      <c r="M20" s="193">
        <v>857.31</v>
      </c>
      <c r="N20" s="193">
        <f t="shared" si="0"/>
        <v>22.375791</v>
      </c>
      <c r="O20" s="107"/>
      <c r="P20" s="107"/>
      <c r="Q20" s="107"/>
      <c r="R20" s="525"/>
      <c r="S20" s="526"/>
      <c r="T20" s="109"/>
      <c r="U20" s="363"/>
    </row>
    <row r="21" spans="2:22" ht="16" customHeight="1" x14ac:dyDescent="0.3">
      <c r="B21" s="611"/>
      <c r="C21" s="159"/>
      <c r="D21" s="70" t="s">
        <v>115</v>
      </c>
      <c r="E21" s="49" t="s">
        <v>132</v>
      </c>
      <c r="F21" s="87">
        <v>97734</v>
      </c>
      <c r="G21" s="465" t="s">
        <v>163</v>
      </c>
      <c r="H21" s="405"/>
      <c r="I21" s="405"/>
      <c r="J21" s="406"/>
      <c r="K21" s="48">
        <v>2.52E-2</v>
      </c>
      <c r="L21" s="49" t="s">
        <v>131</v>
      </c>
      <c r="M21" s="193">
        <v>3628.33</v>
      </c>
      <c r="N21" s="194">
        <f t="shared" si="0"/>
        <v>91.433915999999996</v>
      </c>
      <c r="O21" s="107"/>
      <c r="P21" s="107"/>
      <c r="Q21" s="107"/>
      <c r="R21" s="525"/>
      <c r="S21" s="526"/>
      <c r="T21" s="109"/>
      <c r="U21" s="363"/>
    </row>
    <row r="22" spans="2:22" ht="8" customHeight="1" x14ac:dyDescent="0.3">
      <c r="B22" s="611"/>
      <c r="C22" s="159"/>
      <c r="D22" s="70" t="s">
        <v>115</v>
      </c>
      <c r="E22" s="49" t="s">
        <v>132</v>
      </c>
      <c r="F22" s="87">
        <v>88316</v>
      </c>
      <c r="G22" s="404" t="s">
        <v>93</v>
      </c>
      <c r="H22" s="405"/>
      <c r="I22" s="405"/>
      <c r="J22" s="406"/>
      <c r="K22" s="48">
        <v>1.0813999999999999</v>
      </c>
      <c r="L22" s="49" t="s">
        <v>96</v>
      </c>
      <c r="M22" s="193">
        <v>26.73</v>
      </c>
      <c r="N22" s="194">
        <f t="shared" si="0"/>
        <v>28.905821999999997</v>
      </c>
      <c r="O22" s="107"/>
      <c r="P22" s="107"/>
      <c r="Q22" s="107"/>
      <c r="R22" s="526"/>
      <c r="S22" s="526"/>
      <c r="T22" s="109"/>
      <c r="U22" s="363"/>
    </row>
    <row r="23" spans="2:22" ht="8" customHeight="1" x14ac:dyDescent="0.3">
      <c r="B23" s="611"/>
      <c r="C23" s="159"/>
      <c r="D23" s="70" t="s">
        <v>115</v>
      </c>
      <c r="E23" s="49" t="s">
        <v>132</v>
      </c>
      <c r="F23" s="87">
        <v>88309</v>
      </c>
      <c r="G23" s="404" t="s">
        <v>164</v>
      </c>
      <c r="H23" s="405"/>
      <c r="I23" s="405"/>
      <c r="J23" s="406"/>
      <c r="K23" s="48">
        <v>1.3764000000000001</v>
      </c>
      <c r="L23" s="49" t="s">
        <v>96</v>
      </c>
      <c r="M23" s="193">
        <v>36.22</v>
      </c>
      <c r="N23" s="194">
        <f t="shared" ref="N23" si="1">K23*M23</f>
        <v>49.853208000000002</v>
      </c>
      <c r="O23" s="107"/>
      <c r="P23" s="107"/>
      <c r="Q23" s="107"/>
      <c r="R23" s="526"/>
      <c r="S23" s="526"/>
      <c r="T23" s="109"/>
      <c r="U23" s="363"/>
    </row>
    <row r="24" spans="2:22" ht="16.5" customHeight="1" x14ac:dyDescent="0.3">
      <c r="B24" s="611"/>
      <c r="C24" s="131"/>
      <c r="D24" s="146" t="s">
        <v>115</v>
      </c>
      <c r="E24" s="121" t="s">
        <v>132</v>
      </c>
      <c r="F24" s="222">
        <v>87316</v>
      </c>
      <c r="G24" s="582" t="s">
        <v>165</v>
      </c>
      <c r="H24" s="583"/>
      <c r="I24" s="583"/>
      <c r="J24" s="584"/>
      <c r="K24" s="120">
        <v>6.4000000000000003E-3</v>
      </c>
      <c r="L24" s="121" t="s">
        <v>131</v>
      </c>
      <c r="M24" s="194">
        <v>648.39</v>
      </c>
      <c r="N24" s="194">
        <f t="shared" si="0"/>
        <v>4.1496960000000005</v>
      </c>
      <c r="O24" s="107"/>
      <c r="P24" s="107"/>
      <c r="Q24" s="107"/>
      <c r="R24" s="526"/>
      <c r="S24" s="526"/>
      <c r="T24" s="109"/>
      <c r="U24" s="363"/>
    </row>
    <row r="25" spans="2:22" ht="16.5" customHeight="1" thickBot="1" x14ac:dyDescent="0.35">
      <c r="B25" s="611"/>
      <c r="C25" s="159"/>
      <c r="D25" s="231" t="s">
        <v>115</v>
      </c>
      <c r="E25" s="232" t="s">
        <v>113</v>
      </c>
      <c r="F25" s="233">
        <v>650</v>
      </c>
      <c r="G25" s="585" t="s">
        <v>166</v>
      </c>
      <c r="H25" s="514"/>
      <c r="I25" s="514"/>
      <c r="J25" s="586"/>
      <c r="K25" s="234">
        <v>10.036099999999999</v>
      </c>
      <c r="L25" s="232" t="s">
        <v>110</v>
      </c>
      <c r="M25" s="329">
        <v>4</v>
      </c>
      <c r="N25" s="235">
        <f t="shared" ref="N25" si="2">K25*M25</f>
        <v>40.144399999999997</v>
      </c>
      <c r="O25" s="107"/>
      <c r="P25" s="107"/>
      <c r="Q25" s="107"/>
      <c r="R25" s="376"/>
      <c r="S25" s="376"/>
      <c r="T25" s="109"/>
      <c r="U25" s="363"/>
    </row>
    <row r="26" spans="2:22" ht="8.25" customHeight="1" thickBot="1" x14ac:dyDescent="0.35">
      <c r="D26" s="527"/>
      <c r="E26" s="527"/>
      <c r="F26" s="527"/>
      <c r="G26" s="181"/>
      <c r="H26" s="181"/>
      <c r="I26" s="181"/>
      <c r="J26" s="236" t="s">
        <v>145</v>
      </c>
      <c r="K26" s="187"/>
      <c r="L26" s="237"/>
      <c r="M26" s="181"/>
      <c r="N26" s="188">
        <f>SUM(N19:N25)</f>
        <v>252.33997299999999</v>
      </c>
      <c r="O26" s="107"/>
      <c r="P26" s="107"/>
      <c r="Q26" s="107"/>
      <c r="R26" s="110">
        <v>2</v>
      </c>
      <c r="S26" s="111" t="s">
        <v>110</v>
      </c>
      <c r="T26" s="113" t="s">
        <v>127</v>
      </c>
      <c r="U26" s="362">
        <f>N26*R26</f>
        <v>504.67994599999997</v>
      </c>
    </row>
    <row r="27" spans="2:22" s="55" customFormat="1" ht="30" customHeight="1" x14ac:dyDescent="0.3">
      <c r="B27" s="215"/>
      <c r="C27" s="216"/>
      <c r="D27" s="177" t="s">
        <v>115</v>
      </c>
      <c r="E27" s="247"/>
      <c r="F27" s="240">
        <v>10527</v>
      </c>
      <c r="G27" s="587" t="s">
        <v>217</v>
      </c>
      <c r="H27" s="588"/>
      <c r="I27" s="588"/>
      <c r="J27" s="588"/>
      <c r="K27" s="252"/>
      <c r="L27" s="253" t="s">
        <v>187</v>
      </c>
      <c r="M27" s="254"/>
      <c r="N27" s="255"/>
      <c r="R27" s="67"/>
      <c r="S27" s="67"/>
      <c r="T27" s="68"/>
      <c r="U27" s="361"/>
    </row>
    <row r="28" spans="2:22" s="55" customFormat="1" ht="62" customHeight="1" thickBot="1" x14ac:dyDescent="0.35">
      <c r="B28" s="217">
        <v>4</v>
      </c>
      <c r="C28" s="324"/>
      <c r="D28" s="325" t="s">
        <v>115</v>
      </c>
      <c r="E28" s="232" t="s">
        <v>113</v>
      </c>
      <c r="F28" s="326">
        <v>10527</v>
      </c>
      <c r="G28" s="513" t="s">
        <v>188</v>
      </c>
      <c r="H28" s="514"/>
      <c r="I28" s="514"/>
      <c r="J28" s="586"/>
      <c r="K28" s="234">
        <v>24</v>
      </c>
      <c r="L28" s="232" t="s">
        <v>187</v>
      </c>
      <c r="M28" s="328">
        <v>52</v>
      </c>
      <c r="N28" s="198">
        <f t="shared" ref="N28" si="3">K28*M28</f>
        <v>1248</v>
      </c>
      <c r="R28" s="533" t="s">
        <v>196</v>
      </c>
      <c r="S28" s="534"/>
      <c r="T28" s="318"/>
      <c r="U28" s="364"/>
      <c r="V28" s="207"/>
    </row>
    <row r="29" spans="2:22" ht="9.25" customHeight="1" thickBot="1" x14ac:dyDescent="0.35">
      <c r="D29" s="491"/>
      <c r="E29" s="491"/>
      <c r="F29" s="491"/>
      <c r="G29" s="249"/>
      <c r="H29" s="249"/>
      <c r="I29" s="249"/>
      <c r="J29" s="236" t="s">
        <v>145</v>
      </c>
      <c r="K29" s="250"/>
      <c r="L29" s="251"/>
      <c r="M29" s="181"/>
      <c r="N29" s="188">
        <f>SUM(N28:N28)</f>
        <v>1248</v>
      </c>
      <c r="R29" s="165">
        <v>24</v>
      </c>
      <c r="S29" s="319" t="s">
        <v>124</v>
      </c>
      <c r="T29" s="320" t="s">
        <v>127</v>
      </c>
      <c r="U29" s="362">
        <f>N29*R29</f>
        <v>29952</v>
      </c>
      <c r="V29" s="207"/>
    </row>
    <row r="30" spans="2:22" s="55" customFormat="1" ht="30" customHeight="1" x14ac:dyDescent="0.3">
      <c r="B30" s="213"/>
      <c r="C30" s="212"/>
      <c r="D30" s="177" t="s">
        <v>115</v>
      </c>
      <c r="E30" s="257"/>
      <c r="F30" s="258">
        <v>97064</v>
      </c>
      <c r="G30" s="540" t="s">
        <v>190</v>
      </c>
      <c r="H30" s="536"/>
      <c r="I30" s="536"/>
      <c r="J30" s="537"/>
      <c r="K30" s="259"/>
      <c r="L30" s="260" t="s">
        <v>117</v>
      </c>
      <c r="M30" s="261"/>
      <c r="N30" s="262"/>
      <c r="R30" s="321"/>
      <c r="S30" s="321"/>
      <c r="T30" s="318"/>
      <c r="U30" s="364"/>
      <c r="V30" s="322"/>
    </row>
    <row r="31" spans="2:22" s="55" customFormat="1" ht="26" customHeight="1" x14ac:dyDescent="0.3">
      <c r="B31" s="626">
        <v>5</v>
      </c>
      <c r="C31" s="497"/>
      <c r="D31" s="214" t="s">
        <v>115</v>
      </c>
      <c r="E31" s="169" t="s">
        <v>132</v>
      </c>
      <c r="F31" s="248">
        <v>100251</v>
      </c>
      <c r="G31" s="541" t="s">
        <v>191</v>
      </c>
      <c r="H31" s="542"/>
      <c r="I31" s="542"/>
      <c r="J31" s="543"/>
      <c r="K31" s="244">
        <v>0.40200000000000002</v>
      </c>
      <c r="L31" s="170" t="s">
        <v>192</v>
      </c>
      <c r="M31" s="256">
        <v>17.62</v>
      </c>
      <c r="N31" s="256">
        <f t="shared" ref="N31:N33" si="4">K31*M31</f>
        <v>7.0832400000000009</v>
      </c>
      <c r="R31" s="618" t="s">
        <v>195</v>
      </c>
      <c r="S31" s="619"/>
      <c r="T31" s="109"/>
      <c r="U31" s="363"/>
      <c r="V31"/>
    </row>
    <row r="32" spans="2:22" ht="8.25" customHeight="1" x14ac:dyDescent="0.3">
      <c r="B32" s="627"/>
      <c r="C32" s="377"/>
      <c r="D32" s="264" t="s">
        <v>1</v>
      </c>
      <c r="E32" s="265" t="s">
        <v>5</v>
      </c>
      <c r="F32" s="266">
        <v>88316</v>
      </c>
      <c r="G32" s="467" t="s">
        <v>93</v>
      </c>
      <c r="H32" s="467"/>
      <c r="I32" s="467"/>
      <c r="J32" s="468"/>
      <c r="K32" s="84">
        <v>0.1331</v>
      </c>
      <c r="L32" s="145" t="s">
        <v>7</v>
      </c>
      <c r="M32" s="330">
        <v>26.73</v>
      </c>
      <c r="N32" s="112">
        <f t="shared" si="4"/>
        <v>3.557763</v>
      </c>
      <c r="R32" s="620"/>
      <c r="S32" s="621"/>
      <c r="T32" s="68"/>
      <c r="U32" s="361"/>
    </row>
    <row r="33" spans="2:22" ht="8.25" customHeight="1" thickBot="1" x14ac:dyDescent="0.35">
      <c r="B33" s="628"/>
      <c r="C33" s="498"/>
      <c r="D33" s="96" t="s">
        <v>1</v>
      </c>
      <c r="E33" s="97" t="s">
        <v>5</v>
      </c>
      <c r="F33" s="267">
        <v>88278</v>
      </c>
      <c r="G33" s="508" t="s">
        <v>189</v>
      </c>
      <c r="H33" s="470"/>
      <c r="I33" s="470"/>
      <c r="J33" s="471"/>
      <c r="K33" s="147">
        <v>0.69769999999999999</v>
      </c>
      <c r="L33" s="148" t="s">
        <v>96</v>
      </c>
      <c r="M33" s="331">
        <v>34.28</v>
      </c>
      <c r="N33" s="263">
        <f t="shared" si="4"/>
        <v>23.917156000000002</v>
      </c>
      <c r="R33" s="622"/>
      <c r="S33" s="623"/>
      <c r="T33" s="68"/>
      <c r="U33" s="361"/>
    </row>
    <row r="34" spans="2:22" ht="9.25" customHeight="1" thickBot="1" x14ac:dyDescent="0.35">
      <c r="D34" s="491"/>
      <c r="E34" s="491"/>
      <c r="F34" s="491"/>
      <c r="G34" s="249"/>
      <c r="H34" s="249"/>
      <c r="I34" s="249"/>
      <c r="J34" s="236" t="s">
        <v>145</v>
      </c>
      <c r="K34" s="250"/>
      <c r="L34" s="237"/>
      <c r="M34" s="181"/>
      <c r="N34" s="188">
        <f>SUM(N31:N33)</f>
        <v>34.558159000000003</v>
      </c>
      <c r="R34" s="165">
        <v>24</v>
      </c>
      <c r="S34" s="319" t="s">
        <v>124</v>
      </c>
      <c r="T34" s="320" t="s">
        <v>127</v>
      </c>
      <c r="U34" s="362">
        <f>N34*R34</f>
        <v>829.39581600000008</v>
      </c>
      <c r="V34" s="207"/>
    </row>
    <row r="35" spans="2:22" s="55" customFormat="1" ht="22.5" customHeight="1" x14ac:dyDescent="0.3">
      <c r="C35"/>
      <c r="D35" s="177" t="s">
        <v>115</v>
      </c>
      <c r="E35" s="176"/>
      <c r="F35" s="316">
        <v>38374</v>
      </c>
      <c r="G35" s="535" t="s">
        <v>193</v>
      </c>
      <c r="H35" s="536"/>
      <c r="I35" s="536"/>
      <c r="J35" s="537"/>
      <c r="K35" s="259"/>
      <c r="L35" s="282" t="s">
        <v>110</v>
      </c>
      <c r="M35" s="271"/>
      <c r="N35" s="246"/>
      <c r="R35" s="67"/>
      <c r="S35" s="67"/>
      <c r="T35" s="68"/>
      <c r="U35" s="361"/>
    </row>
    <row r="36" spans="2:22" ht="48" customHeight="1" thickBot="1" x14ac:dyDescent="0.35">
      <c r="B36" s="312">
        <v>6</v>
      </c>
      <c r="C36" s="175"/>
      <c r="D36" s="174" t="s">
        <v>115</v>
      </c>
      <c r="E36" s="49" t="s">
        <v>113</v>
      </c>
      <c r="F36" s="150">
        <v>38374</v>
      </c>
      <c r="G36" s="513" t="s">
        <v>194</v>
      </c>
      <c r="H36" s="514"/>
      <c r="I36" s="514"/>
      <c r="J36" s="515"/>
      <c r="K36" s="137">
        <v>1</v>
      </c>
      <c r="L36" s="138" t="s">
        <v>110</v>
      </c>
      <c r="M36" s="317">
        <v>855.21</v>
      </c>
      <c r="N36" s="313">
        <f>K36*M36</f>
        <v>855.21</v>
      </c>
      <c r="R36" s="142"/>
      <c r="S36" s="143"/>
      <c r="T36" s="109"/>
      <c r="U36" s="363"/>
    </row>
    <row r="37" spans="2:22" ht="9.25" customHeight="1" thickBot="1" x14ac:dyDescent="0.35">
      <c r="D37" s="532"/>
      <c r="E37" s="532"/>
      <c r="F37" s="532"/>
      <c r="G37" s="122"/>
      <c r="H37" s="122"/>
      <c r="I37" s="122"/>
      <c r="J37" s="236" t="s">
        <v>145</v>
      </c>
      <c r="K37" s="250"/>
      <c r="L37" s="237"/>
      <c r="M37" s="181"/>
      <c r="N37" s="188">
        <f>SUM(N36)</f>
        <v>855.21</v>
      </c>
      <c r="R37" s="165">
        <v>3</v>
      </c>
      <c r="S37" s="319" t="s">
        <v>134</v>
      </c>
      <c r="T37" s="320" t="s">
        <v>127</v>
      </c>
      <c r="U37" s="362">
        <f>N37*R37</f>
        <v>2565.63</v>
      </c>
    </row>
    <row r="38" spans="2:22" s="55" customFormat="1" ht="22.5" customHeight="1" x14ac:dyDescent="0.3">
      <c r="B38" s="209"/>
      <c r="C38" s="210"/>
      <c r="D38" s="211" t="s">
        <v>0</v>
      </c>
      <c r="E38" s="268"/>
      <c r="F38" s="269">
        <v>103689</v>
      </c>
      <c r="G38" s="540" t="s">
        <v>97</v>
      </c>
      <c r="H38" s="536"/>
      <c r="I38" s="536"/>
      <c r="J38" s="537"/>
      <c r="K38" s="270"/>
      <c r="L38" s="260" t="s">
        <v>100</v>
      </c>
      <c r="M38" s="271"/>
      <c r="N38" s="246"/>
      <c r="R38" s="321"/>
      <c r="S38" s="321"/>
      <c r="T38" s="318"/>
      <c r="U38" s="364"/>
      <c r="V38" s="322"/>
    </row>
    <row r="39" spans="2:22" s="55" customFormat="1" ht="17.5" customHeight="1" x14ac:dyDescent="0.3">
      <c r="B39" s="408">
        <v>7</v>
      </c>
      <c r="C39" s="497"/>
      <c r="D39" s="125" t="s">
        <v>1</v>
      </c>
      <c r="E39" s="126" t="s">
        <v>2</v>
      </c>
      <c r="F39" s="127">
        <v>4509</v>
      </c>
      <c r="G39" s="541" t="s">
        <v>98</v>
      </c>
      <c r="H39" s="542"/>
      <c r="I39" s="542"/>
      <c r="J39" s="543"/>
      <c r="K39" s="171">
        <v>3.2082999999999999</v>
      </c>
      <c r="L39" s="126" t="s">
        <v>3</v>
      </c>
      <c r="M39" s="256">
        <v>3.56</v>
      </c>
      <c r="N39" s="89">
        <f t="shared" ref="N39:N45" si="5">K39*M39</f>
        <v>11.421548</v>
      </c>
      <c r="R39" s="480" t="s">
        <v>129</v>
      </c>
      <c r="S39" s="486"/>
      <c r="T39" s="68"/>
      <c r="U39" s="361"/>
    </row>
    <row r="40" spans="2:22" s="55" customFormat="1" ht="16.5" customHeight="1" x14ac:dyDescent="0.3">
      <c r="B40" s="409"/>
      <c r="C40" s="377"/>
      <c r="D40" s="59" t="s">
        <v>1</v>
      </c>
      <c r="E40" s="5" t="s">
        <v>2</v>
      </c>
      <c r="F40" s="6">
        <v>4813</v>
      </c>
      <c r="G40" s="404" t="s">
        <v>99</v>
      </c>
      <c r="H40" s="405"/>
      <c r="I40" s="405"/>
      <c r="J40" s="406"/>
      <c r="K40" s="4">
        <v>1</v>
      </c>
      <c r="L40" s="49" t="s">
        <v>100</v>
      </c>
      <c r="M40" s="89">
        <v>432</v>
      </c>
      <c r="N40" s="89">
        <f t="shared" si="5"/>
        <v>432</v>
      </c>
      <c r="R40" s="487"/>
      <c r="S40" s="488"/>
      <c r="T40" s="68"/>
      <c r="U40" s="361"/>
    </row>
    <row r="41" spans="2:22" ht="8.25" customHeight="1" x14ac:dyDescent="0.3">
      <c r="B41" s="409"/>
      <c r="C41" s="377"/>
      <c r="D41" s="60" t="s">
        <v>1</v>
      </c>
      <c r="E41" s="5" t="s">
        <v>2</v>
      </c>
      <c r="F41" s="10">
        <v>5065</v>
      </c>
      <c r="G41" s="423" t="s">
        <v>101</v>
      </c>
      <c r="H41" s="403"/>
      <c r="I41" s="403"/>
      <c r="J41" s="502"/>
      <c r="K41" s="8">
        <v>1.1299999999999999E-2</v>
      </c>
      <c r="L41" s="56" t="s">
        <v>102</v>
      </c>
      <c r="M41" s="332">
        <v>28.77</v>
      </c>
      <c r="N41" s="89">
        <f t="shared" si="5"/>
        <v>0.32510099999999997</v>
      </c>
      <c r="R41" s="487"/>
      <c r="S41" s="488"/>
      <c r="T41" s="68"/>
      <c r="U41" s="361"/>
    </row>
    <row r="42" spans="2:22" ht="8.25" customHeight="1" x14ac:dyDescent="0.3">
      <c r="B42" s="409"/>
      <c r="C42" s="377"/>
      <c r="D42" s="60" t="s">
        <v>1</v>
      </c>
      <c r="E42" s="5" t="s">
        <v>2</v>
      </c>
      <c r="F42" s="10">
        <v>5069</v>
      </c>
      <c r="G42" s="423" t="s">
        <v>103</v>
      </c>
      <c r="H42" s="403"/>
      <c r="I42" s="403"/>
      <c r="J42" s="502"/>
      <c r="K42" s="8">
        <v>1.32E-2</v>
      </c>
      <c r="L42" s="56" t="s">
        <v>102</v>
      </c>
      <c r="M42" s="332">
        <v>15.42</v>
      </c>
      <c r="N42" s="89">
        <f t="shared" si="5"/>
        <v>0.203544</v>
      </c>
      <c r="R42" s="487"/>
      <c r="S42" s="488"/>
      <c r="T42" s="68"/>
      <c r="U42" s="361"/>
    </row>
    <row r="43" spans="2:22" ht="8.25" customHeight="1" x14ac:dyDescent="0.3">
      <c r="B43" s="409"/>
      <c r="C43" s="377"/>
      <c r="D43" s="60" t="s">
        <v>1</v>
      </c>
      <c r="E43" s="9" t="s">
        <v>5</v>
      </c>
      <c r="F43" s="10">
        <v>88262</v>
      </c>
      <c r="G43" s="423" t="s">
        <v>104</v>
      </c>
      <c r="H43" s="403"/>
      <c r="I43" s="403"/>
      <c r="J43" s="502"/>
      <c r="K43" s="8">
        <v>0.37290000000000001</v>
      </c>
      <c r="L43" s="9" t="s">
        <v>7</v>
      </c>
      <c r="M43" s="332">
        <v>40.200000000000003</v>
      </c>
      <c r="N43" s="89">
        <f t="shared" si="5"/>
        <v>14.990580000000001</v>
      </c>
      <c r="R43" s="487"/>
      <c r="S43" s="488"/>
      <c r="T43" s="68"/>
      <c r="U43" s="361"/>
    </row>
    <row r="44" spans="2:22" ht="8.25" customHeight="1" x14ac:dyDescent="0.3">
      <c r="B44" s="409"/>
      <c r="C44" s="377"/>
      <c r="D44" s="144" t="s">
        <v>1</v>
      </c>
      <c r="E44" s="145" t="s">
        <v>5</v>
      </c>
      <c r="F44" s="226">
        <v>88316</v>
      </c>
      <c r="G44" s="466" t="s">
        <v>93</v>
      </c>
      <c r="H44" s="467"/>
      <c r="I44" s="467"/>
      <c r="J44" s="468"/>
      <c r="K44" s="84">
        <v>1.1186</v>
      </c>
      <c r="L44" s="145" t="s">
        <v>7</v>
      </c>
      <c r="M44" s="330">
        <v>26.73</v>
      </c>
      <c r="N44" s="112">
        <f t="shared" si="5"/>
        <v>29.900178</v>
      </c>
      <c r="R44" s="487"/>
      <c r="S44" s="488"/>
      <c r="T44" s="68"/>
      <c r="U44" s="361"/>
    </row>
    <row r="45" spans="2:22" ht="8.25" customHeight="1" thickBot="1" x14ac:dyDescent="0.35">
      <c r="B45" s="410"/>
      <c r="C45" s="498"/>
      <c r="D45" s="96" t="s">
        <v>1</v>
      </c>
      <c r="E45" s="97" t="s">
        <v>5</v>
      </c>
      <c r="F45" s="273">
        <v>102234</v>
      </c>
      <c r="G45" s="508" t="s">
        <v>105</v>
      </c>
      <c r="H45" s="470"/>
      <c r="I45" s="470"/>
      <c r="J45" s="509"/>
      <c r="K45" s="274">
        <v>0.5</v>
      </c>
      <c r="L45" s="148" t="s">
        <v>100</v>
      </c>
      <c r="M45" s="323">
        <v>26.98</v>
      </c>
      <c r="N45" s="198">
        <f t="shared" si="5"/>
        <v>13.49</v>
      </c>
      <c r="R45" s="489"/>
      <c r="S45" s="490"/>
      <c r="T45" s="68"/>
      <c r="U45" s="361"/>
    </row>
    <row r="46" spans="2:22" ht="9.25" customHeight="1" thickBot="1" x14ac:dyDescent="0.35">
      <c r="D46" s="495"/>
      <c r="E46" s="495"/>
      <c r="F46" s="495"/>
      <c r="G46" s="272"/>
      <c r="H46" s="272"/>
      <c r="I46" s="272"/>
      <c r="J46" s="236" t="s">
        <v>145</v>
      </c>
      <c r="K46" s="92"/>
      <c r="L46" s="93"/>
      <c r="M46" s="181"/>
      <c r="N46" s="188">
        <f>SUM(N39:N45)</f>
        <v>502.33095100000003</v>
      </c>
      <c r="R46" s="71">
        <v>1.6</v>
      </c>
      <c r="S46" s="66" t="s">
        <v>122</v>
      </c>
      <c r="T46" s="69" t="s">
        <v>127</v>
      </c>
      <c r="U46" s="345">
        <f>N46*R46</f>
        <v>803.72952160000011</v>
      </c>
    </row>
    <row r="47" spans="2:22" ht="9.25" customHeight="1" x14ac:dyDescent="0.3">
      <c r="C47" s="80"/>
      <c r="D47" s="81"/>
      <c r="E47" s="81"/>
      <c r="F47" s="81"/>
      <c r="G47" s="81"/>
      <c r="H47" s="81"/>
      <c r="I47" s="81"/>
      <c r="J47" s="82"/>
      <c r="K47" s="82"/>
      <c r="L47" s="83"/>
      <c r="M47" s="179"/>
      <c r="N47" s="195"/>
      <c r="R47" s="64"/>
      <c r="S47" s="64"/>
      <c r="T47" s="55"/>
      <c r="U47" s="365"/>
    </row>
    <row r="48" spans="2:22" ht="13.5" customHeight="1" x14ac:dyDescent="0.3">
      <c r="D48" s="453" t="s">
        <v>141</v>
      </c>
      <c r="E48" s="454"/>
      <c r="F48" s="454"/>
      <c r="G48" s="454"/>
      <c r="H48" s="454"/>
      <c r="I48" s="454"/>
      <c r="J48" s="454"/>
      <c r="K48" s="454"/>
      <c r="L48" s="454"/>
      <c r="M48" s="454"/>
      <c r="N48" s="454"/>
    </row>
    <row r="49" spans="2:21" ht="17.5" customHeight="1" x14ac:dyDescent="0.3">
      <c r="D49" s="492" t="s">
        <v>140</v>
      </c>
      <c r="E49" s="493"/>
      <c r="F49" s="493"/>
      <c r="G49" s="493"/>
      <c r="H49" s="493"/>
      <c r="I49" s="493"/>
      <c r="J49" s="493"/>
      <c r="K49" s="493"/>
      <c r="L49" s="493"/>
      <c r="M49" s="493"/>
      <c r="N49" s="494"/>
      <c r="R49" s="64"/>
      <c r="S49" s="64"/>
      <c r="T49" s="55"/>
      <c r="U49" s="365"/>
    </row>
    <row r="50" spans="2:21" ht="22" customHeight="1" x14ac:dyDescent="0.3">
      <c r="D50" s="172" t="s">
        <v>11</v>
      </c>
      <c r="E50" s="77" t="s">
        <v>12</v>
      </c>
      <c r="F50" s="78" t="s">
        <v>108</v>
      </c>
      <c r="G50" s="589" t="s">
        <v>13</v>
      </c>
      <c r="H50" s="590"/>
      <c r="I50" s="590"/>
      <c r="J50" s="591"/>
      <c r="K50" s="78" t="s">
        <v>86</v>
      </c>
      <c r="L50" s="79" t="s">
        <v>110</v>
      </c>
      <c r="M50" s="196" t="s">
        <v>111</v>
      </c>
      <c r="N50" s="196" t="s">
        <v>125</v>
      </c>
      <c r="R50" s="64"/>
      <c r="S50" s="64"/>
      <c r="T50" s="55"/>
      <c r="U50" s="365"/>
    </row>
    <row r="51" spans="2:21" ht="22.5" customHeight="1" x14ac:dyDescent="0.3">
      <c r="B51" s="173"/>
      <c r="C51" s="47"/>
      <c r="D51" s="162" t="s">
        <v>112</v>
      </c>
      <c r="E51" s="161"/>
      <c r="F51" s="51"/>
      <c r="G51" s="462" t="s">
        <v>204</v>
      </c>
      <c r="H51" s="463"/>
      <c r="I51" s="463"/>
      <c r="J51" s="464"/>
      <c r="K51" s="136"/>
      <c r="L51" s="134"/>
      <c r="M51" s="180"/>
      <c r="N51" s="197"/>
      <c r="R51" s="67"/>
      <c r="S51" s="67"/>
      <c r="T51" s="68"/>
      <c r="U51" s="361"/>
    </row>
    <row r="52" spans="2:21" ht="36.5" customHeight="1" x14ac:dyDescent="0.3">
      <c r="B52" s="408">
        <v>8</v>
      </c>
      <c r="C52" s="411"/>
      <c r="D52" s="572" t="s">
        <v>130</v>
      </c>
      <c r="E52" s="574" t="s">
        <v>113</v>
      </c>
      <c r="F52" s="558" t="s">
        <v>116</v>
      </c>
      <c r="G52" s="569" t="s">
        <v>203</v>
      </c>
      <c r="H52" s="570"/>
      <c r="I52" s="570"/>
      <c r="J52" s="571"/>
      <c r="K52" s="418">
        <v>1</v>
      </c>
      <c r="L52" s="388" t="s">
        <v>110</v>
      </c>
      <c r="M52" s="435">
        <f>(J54+J55+J56)/3</f>
        <v>90.61</v>
      </c>
      <c r="N52" s="435">
        <f>K52*M52</f>
        <v>90.61</v>
      </c>
      <c r="R52" s="67"/>
      <c r="S52" s="67"/>
      <c r="T52" s="68"/>
      <c r="U52" s="361"/>
    </row>
    <row r="53" spans="2:21" ht="8" customHeight="1" x14ac:dyDescent="0.3">
      <c r="B53" s="409"/>
      <c r="C53" s="412"/>
      <c r="D53" s="379"/>
      <c r="E53" s="382"/>
      <c r="F53" s="559"/>
      <c r="G53" s="124" t="s">
        <v>183</v>
      </c>
      <c r="H53" s="124" t="s">
        <v>184</v>
      </c>
      <c r="I53" s="124" t="s">
        <v>185</v>
      </c>
      <c r="J53" s="153" t="s">
        <v>186</v>
      </c>
      <c r="K53" s="418"/>
      <c r="L53" s="388"/>
      <c r="M53" s="435"/>
      <c r="N53" s="435"/>
      <c r="R53" s="67"/>
      <c r="S53" s="67"/>
      <c r="T53" s="68"/>
      <c r="U53" s="361"/>
    </row>
    <row r="54" spans="2:21" ht="13" customHeight="1" x14ac:dyDescent="0.3">
      <c r="B54" s="409"/>
      <c r="C54" s="412"/>
      <c r="D54" s="379"/>
      <c r="E54" s="382"/>
      <c r="F54" s="559"/>
      <c r="G54" s="151" t="s">
        <v>245</v>
      </c>
      <c r="H54" s="154" t="s">
        <v>244</v>
      </c>
      <c r="I54" s="333">
        <v>46198.5625</v>
      </c>
      <c r="J54" s="139">
        <v>98</v>
      </c>
      <c r="K54" s="418"/>
      <c r="L54" s="388"/>
      <c r="M54" s="435"/>
      <c r="N54" s="435"/>
      <c r="R54" s="67"/>
      <c r="S54" s="67"/>
      <c r="T54" s="68"/>
      <c r="U54" s="361"/>
    </row>
    <row r="55" spans="2:21" ht="13" customHeight="1" x14ac:dyDescent="0.3">
      <c r="B55" s="409"/>
      <c r="C55" s="412"/>
      <c r="D55" s="379"/>
      <c r="E55" s="382"/>
      <c r="F55" s="559"/>
      <c r="G55" s="151" t="s">
        <v>205</v>
      </c>
      <c r="H55" s="154" t="s">
        <v>207</v>
      </c>
      <c r="I55" s="333">
        <v>46198.566666666666</v>
      </c>
      <c r="J55" s="139">
        <v>78</v>
      </c>
      <c r="K55" s="418"/>
      <c r="L55" s="388"/>
      <c r="M55" s="435"/>
      <c r="N55" s="435"/>
      <c r="R55" s="67"/>
      <c r="S55" s="67"/>
      <c r="T55" s="68"/>
      <c r="U55" s="361"/>
    </row>
    <row r="56" spans="2:21" ht="13" customHeight="1" x14ac:dyDescent="0.3">
      <c r="B56" s="409"/>
      <c r="C56" s="413"/>
      <c r="D56" s="573"/>
      <c r="E56" s="575"/>
      <c r="F56" s="560"/>
      <c r="G56" s="151" t="s">
        <v>206</v>
      </c>
      <c r="H56" s="154" t="s">
        <v>208</v>
      </c>
      <c r="I56" s="333">
        <v>46198.567361111112</v>
      </c>
      <c r="J56" s="139">
        <v>95.83</v>
      </c>
      <c r="K56" s="418"/>
      <c r="L56" s="388"/>
      <c r="M56" s="435"/>
      <c r="N56" s="435"/>
      <c r="R56" s="67"/>
      <c r="S56" s="67"/>
      <c r="T56" s="68"/>
      <c r="U56" s="361"/>
    </row>
    <row r="57" spans="2:21" ht="11.5" customHeight="1" x14ac:dyDescent="0.3">
      <c r="B57" s="409"/>
      <c r="C57" s="411"/>
      <c r="D57" s="378" t="s">
        <v>130</v>
      </c>
      <c r="E57" s="381" t="s">
        <v>113</v>
      </c>
      <c r="F57" s="564" t="s">
        <v>144</v>
      </c>
      <c r="G57" s="499" t="s">
        <v>202</v>
      </c>
      <c r="H57" s="500"/>
      <c r="I57" s="500"/>
      <c r="J57" s="500"/>
      <c r="K57" s="418">
        <v>1</v>
      </c>
      <c r="L57" s="388" t="s">
        <v>110</v>
      </c>
      <c r="M57" s="435">
        <f>(J59+J60+J61)/3</f>
        <v>135.22333333333333</v>
      </c>
      <c r="N57" s="435">
        <f>K57*M57</f>
        <v>135.22333333333333</v>
      </c>
      <c r="R57" s="67"/>
      <c r="S57" s="67"/>
      <c r="T57" s="68"/>
      <c r="U57" s="366"/>
    </row>
    <row r="58" spans="2:21" ht="8" customHeight="1" x14ac:dyDescent="0.3">
      <c r="B58" s="409"/>
      <c r="C58" s="412"/>
      <c r="D58" s="379"/>
      <c r="E58" s="382"/>
      <c r="F58" s="559"/>
      <c r="G58" s="124" t="s">
        <v>183</v>
      </c>
      <c r="H58" s="124" t="s">
        <v>184</v>
      </c>
      <c r="I58" s="124" t="s">
        <v>185</v>
      </c>
      <c r="J58" s="135" t="s">
        <v>186</v>
      </c>
      <c r="K58" s="418"/>
      <c r="L58" s="388"/>
      <c r="M58" s="435"/>
      <c r="N58" s="435"/>
      <c r="R58" s="67"/>
      <c r="S58" s="67"/>
      <c r="T58" s="68"/>
      <c r="U58" s="361"/>
    </row>
    <row r="59" spans="2:21" ht="13" customHeight="1" x14ac:dyDescent="0.3">
      <c r="B59" s="409"/>
      <c r="C59" s="412"/>
      <c r="D59" s="379"/>
      <c r="E59" s="382"/>
      <c r="F59" s="559"/>
      <c r="G59" s="151" t="s">
        <v>209</v>
      </c>
      <c r="H59" s="154" t="s">
        <v>212</v>
      </c>
      <c r="I59" s="333">
        <v>46198.569444444445</v>
      </c>
      <c r="J59" s="317">
        <v>141.1</v>
      </c>
      <c r="K59" s="418"/>
      <c r="L59" s="388"/>
      <c r="M59" s="435"/>
      <c r="N59" s="435"/>
      <c r="R59" s="67"/>
      <c r="S59" s="67"/>
      <c r="T59" s="68"/>
      <c r="U59" s="361"/>
    </row>
    <row r="60" spans="2:21" ht="13" customHeight="1" x14ac:dyDescent="0.3">
      <c r="B60" s="409"/>
      <c r="C60" s="412"/>
      <c r="D60" s="379"/>
      <c r="E60" s="382"/>
      <c r="F60" s="559"/>
      <c r="G60" s="151" t="s">
        <v>210</v>
      </c>
      <c r="H60" s="154" t="s">
        <v>213</v>
      </c>
      <c r="I60" s="333">
        <v>46198.572222222225</v>
      </c>
      <c r="J60" s="139">
        <v>148.16</v>
      </c>
      <c r="K60" s="418"/>
      <c r="L60" s="388"/>
      <c r="M60" s="435"/>
      <c r="N60" s="435"/>
      <c r="R60" s="67"/>
      <c r="S60" s="67"/>
      <c r="T60" s="68"/>
      <c r="U60" s="361"/>
    </row>
    <row r="61" spans="2:21" ht="17.5" customHeight="1" x14ac:dyDescent="0.3">
      <c r="B61" s="409"/>
      <c r="C61" s="413"/>
      <c r="D61" s="562"/>
      <c r="E61" s="563"/>
      <c r="F61" s="565"/>
      <c r="G61" s="152" t="s">
        <v>211</v>
      </c>
      <c r="H61" s="154" t="s">
        <v>214</v>
      </c>
      <c r="I61" s="333">
        <v>46198.572916666664</v>
      </c>
      <c r="J61" s="139">
        <v>116.41</v>
      </c>
      <c r="K61" s="418"/>
      <c r="L61" s="388"/>
      <c r="M61" s="435"/>
      <c r="N61" s="435"/>
      <c r="R61" s="67"/>
      <c r="S61" s="67"/>
      <c r="T61" s="68"/>
      <c r="U61" s="361"/>
    </row>
    <row r="62" spans="2:21" ht="16.5" customHeight="1" x14ac:dyDescent="0.3">
      <c r="B62" s="409"/>
      <c r="C62" s="159"/>
      <c r="D62" s="128" t="s">
        <v>1</v>
      </c>
      <c r="E62" s="129" t="s">
        <v>2</v>
      </c>
      <c r="F62" s="130">
        <v>2386</v>
      </c>
      <c r="G62" s="414" t="s">
        <v>246</v>
      </c>
      <c r="H62" s="415"/>
      <c r="I62" s="415"/>
      <c r="J62" s="416"/>
      <c r="K62" s="137">
        <v>3</v>
      </c>
      <c r="L62" s="138" t="s">
        <v>110</v>
      </c>
      <c r="M62" s="139">
        <v>18.3</v>
      </c>
      <c r="N62" s="139">
        <f>K62*M62</f>
        <v>54.900000000000006</v>
      </c>
      <c r="R62" s="67"/>
      <c r="S62" s="67"/>
      <c r="T62" s="68"/>
      <c r="U62" s="361"/>
    </row>
    <row r="63" spans="2:21" ht="16.5" customHeight="1" x14ac:dyDescent="0.3">
      <c r="B63" s="409"/>
      <c r="C63" s="159"/>
      <c r="D63" s="128" t="s">
        <v>1</v>
      </c>
      <c r="E63" s="129" t="s">
        <v>2</v>
      </c>
      <c r="F63" s="130">
        <v>2510</v>
      </c>
      <c r="G63" s="561" t="s">
        <v>201</v>
      </c>
      <c r="H63" s="415"/>
      <c r="I63" s="415"/>
      <c r="J63" s="416"/>
      <c r="K63" s="137">
        <v>1</v>
      </c>
      <c r="L63" s="155" t="s">
        <v>110</v>
      </c>
      <c r="M63" s="139">
        <v>27.23</v>
      </c>
      <c r="N63" s="139">
        <f>K63*M63</f>
        <v>27.23</v>
      </c>
      <c r="R63" s="67"/>
      <c r="S63" s="67"/>
      <c r="T63" s="68"/>
      <c r="U63" s="361"/>
    </row>
    <row r="64" spans="2:21" ht="16.5" customHeight="1" x14ac:dyDescent="0.3">
      <c r="B64" s="409"/>
      <c r="C64" s="131"/>
      <c r="D64" s="128" t="s">
        <v>115</v>
      </c>
      <c r="E64" s="129" t="s">
        <v>113</v>
      </c>
      <c r="F64" s="130">
        <v>39380</v>
      </c>
      <c r="G64" s="414" t="s">
        <v>243</v>
      </c>
      <c r="H64" s="415"/>
      <c r="I64" s="415"/>
      <c r="J64" s="416"/>
      <c r="K64" s="137">
        <v>1</v>
      </c>
      <c r="L64" s="129" t="s">
        <v>110</v>
      </c>
      <c r="M64" s="139">
        <v>15.57</v>
      </c>
      <c r="N64" s="139">
        <f>K64*M64</f>
        <v>15.57</v>
      </c>
      <c r="R64" s="67"/>
      <c r="S64" s="67"/>
      <c r="T64" s="68"/>
      <c r="U64" s="361"/>
    </row>
    <row r="65" spans="2:21" s="55" customFormat="1" ht="8.25" customHeight="1" x14ac:dyDescent="0.3">
      <c r="B65" s="409"/>
      <c r="C65" s="131"/>
      <c r="D65" s="276" t="s">
        <v>1</v>
      </c>
      <c r="E65" s="168" t="s">
        <v>5</v>
      </c>
      <c r="F65" s="277">
        <v>88247</v>
      </c>
      <c r="G65" s="579" t="s">
        <v>128</v>
      </c>
      <c r="H65" s="580"/>
      <c r="I65" s="580"/>
      <c r="J65" s="581"/>
      <c r="K65" s="278">
        <v>9.4500000000000001E-2</v>
      </c>
      <c r="L65" s="279" t="s">
        <v>7</v>
      </c>
      <c r="M65" s="275">
        <v>29.32</v>
      </c>
      <c r="N65" s="275">
        <f>K65*M65</f>
        <v>2.77074</v>
      </c>
      <c r="R65" s="67"/>
      <c r="S65" s="67"/>
      <c r="T65" s="68"/>
      <c r="U65" s="361"/>
    </row>
    <row r="66" spans="2:21" ht="8.25" customHeight="1" thickBot="1" x14ac:dyDescent="0.35">
      <c r="B66" s="410"/>
      <c r="C66" s="159"/>
      <c r="D66" s="228" t="s">
        <v>1</v>
      </c>
      <c r="E66" s="229" t="s">
        <v>5</v>
      </c>
      <c r="F66" s="230">
        <v>88264</v>
      </c>
      <c r="G66" s="576" t="s">
        <v>8</v>
      </c>
      <c r="H66" s="430"/>
      <c r="I66" s="430"/>
      <c r="J66" s="430"/>
      <c r="K66" s="140">
        <v>9.4500000000000001E-2</v>
      </c>
      <c r="L66" s="141" t="s">
        <v>7</v>
      </c>
      <c r="M66" s="334">
        <v>46.65</v>
      </c>
      <c r="N66" s="275">
        <f>K66*M66</f>
        <v>4.4084250000000003</v>
      </c>
      <c r="R66" s="67"/>
      <c r="S66" s="67"/>
      <c r="T66" s="68"/>
      <c r="U66" s="361"/>
    </row>
    <row r="67" spans="2:21" ht="8.25" customHeight="1" thickBot="1" x14ac:dyDescent="0.35">
      <c r="D67" s="458"/>
      <c r="E67" s="458"/>
      <c r="F67" s="458"/>
      <c r="G67" s="74"/>
      <c r="H67" s="74"/>
      <c r="I67" s="74"/>
      <c r="J67" s="236" t="s">
        <v>145</v>
      </c>
      <c r="K67" s="92"/>
      <c r="L67" s="93"/>
      <c r="M67" s="181"/>
      <c r="N67" s="188">
        <f>SUM(N52:N66)</f>
        <v>330.71249833333337</v>
      </c>
      <c r="R67" s="71">
        <v>1</v>
      </c>
      <c r="S67" s="66" t="s">
        <v>265</v>
      </c>
      <c r="T67" s="69" t="s">
        <v>127</v>
      </c>
      <c r="U67" s="345">
        <f>N67*R67</f>
        <v>330.71249833333337</v>
      </c>
    </row>
    <row r="68" spans="2:21" ht="22.5" customHeight="1" x14ac:dyDescent="0.3">
      <c r="C68" s="47"/>
      <c r="D68" s="162" t="s">
        <v>112</v>
      </c>
      <c r="E68" s="280"/>
      <c r="F68" s="269"/>
      <c r="G68" s="540" t="s">
        <v>197</v>
      </c>
      <c r="H68" s="536"/>
      <c r="I68" s="536"/>
      <c r="J68" s="537"/>
      <c r="K68" s="281"/>
      <c r="L68" s="282"/>
      <c r="M68" s="283"/>
      <c r="N68" s="284"/>
      <c r="R68" s="67"/>
      <c r="S68" s="67"/>
      <c r="T68" s="68"/>
      <c r="U68" s="361"/>
    </row>
    <row r="69" spans="2:21" ht="16.5" customHeight="1" x14ac:dyDescent="0.3">
      <c r="B69" s="408">
        <v>9</v>
      </c>
      <c r="C69" s="411"/>
      <c r="D69" s="379" t="s">
        <v>130</v>
      </c>
      <c r="E69" s="382" t="s">
        <v>113</v>
      </c>
      <c r="F69" s="461" t="s">
        <v>148</v>
      </c>
      <c r="G69" s="538" t="s">
        <v>250</v>
      </c>
      <c r="H69" s="539"/>
      <c r="I69" s="539"/>
      <c r="J69" s="539"/>
      <c r="K69" s="392">
        <v>1</v>
      </c>
      <c r="L69" s="395" t="s">
        <v>117</v>
      </c>
      <c r="M69" s="496">
        <f>(J71+J72+J73)/3</f>
        <v>461.26666666666665</v>
      </c>
      <c r="N69" s="496">
        <f>K69*M69</f>
        <v>461.26666666666665</v>
      </c>
      <c r="R69" s="67"/>
      <c r="S69" s="67"/>
      <c r="T69" s="68"/>
      <c r="U69" s="361"/>
    </row>
    <row r="70" spans="2:21" ht="8" customHeight="1" x14ac:dyDescent="0.3">
      <c r="B70" s="409"/>
      <c r="C70" s="412"/>
      <c r="D70" s="379"/>
      <c r="E70" s="382"/>
      <c r="F70" s="461"/>
      <c r="G70" s="124" t="s">
        <v>183</v>
      </c>
      <c r="H70" s="124" t="s">
        <v>184</v>
      </c>
      <c r="I70" s="124" t="s">
        <v>185</v>
      </c>
      <c r="J70" s="135" t="s">
        <v>186</v>
      </c>
      <c r="K70" s="418"/>
      <c r="L70" s="388"/>
      <c r="M70" s="435"/>
      <c r="N70" s="435"/>
      <c r="R70" s="67"/>
      <c r="S70" s="67"/>
      <c r="T70" s="68"/>
      <c r="U70" s="361"/>
    </row>
    <row r="71" spans="2:21" ht="13" customHeight="1" x14ac:dyDescent="0.3">
      <c r="B71" s="409"/>
      <c r="C71" s="412"/>
      <c r="D71" s="379"/>
      <c r="E71" s="382"/>
      <c r="F71" s="461"/>
      <c r="G71" s="336" t="s">
        <v>251</v>
      </c>
      <c r="H71" s="154" t="s">
        <v>249</v>
      </c>
      <c r="I71" s="333">
        <v>46198.706250000003</v>
      </c>
      <c r="J71" s="139">
        <v>451.5</v>
      </c>
      <c r="K71" s="418"/>
      <c r="L71" s="388"/>
      <c r="M71" s="435"/>
      <c r="N71" s="435"/>
      <c r="R71" s="67"/>
      <c r="S71" s="67"/>
      <c r="T71" s="68"/>
      <c r="U71" s="361"/>
    </row>
    <row r="72" spans="2:21" ht="13" customHeight="1" x14ac:dyDescent="0.3">
      <c r="B72" s="409"/>
      <c r="C72" s="412"/>
      <c r="D72" s="379"/>
      <c r="E72" s="382"/>
      <c r="F72" s="461"/>
      <c r="G72" s="336" t="s">
        <v>252</v>
      </c>
      <c r="H72" s="154" t="s">
        <v>247</v>
      </c>
      <c r="I72" s="333">
        <v>46198.711111111108</v>
      </c>
      <c r="J72" s="139">
        <v>424.04</v>
      </c>
      <c r="K72" s="418"/>
      <c r="L72" s="388"/>
      <c r="M72" s="435"/>
      <c r="N72" s="435"/>
      <c r="R72" s="67"/>
      <c r="S72" s="67"/>
      <c r="T72" s="68"/>
      <c r="U72" s="361"/>
    </row>
    <row r="73" spans="2:21" ht="13" customHeight="1" x14ac:dyDescent="0.3">
      <c r="B73" s="409"/>
      <c r="C73" s="413"/>
      <c r="D73" s="379"/>
      <c r="E73" s="382"/>
      <c r="F73" s="461"/>
      <c r="G73" s="152" t="s">
        <v>253</v>
      </c>
      <c r="H73" s="154" t="s">
        <v>248</v>
      </c>
      <c r="I73" s="333">
        <v>46198.71597222222</v>
      </c>
      <c r="J73" s="139">
        <v>508.26</v>
      </c>
      <c r="K73" s="418"/>
      <c r="L73" s="388"/>
      <c r="M73" s="435"/>
      <c r="N73" s="435"/>
      <c r="R73" s="67"/>
      <c r="S73" s="67"/>
      <c r="T73" s="68"/>
      <c r="U73" s="361"/>
    </row>
    <row r="74" spans="2:21" ht="34.5" customHeight="1" x14ac:dyDescent="0.3">
      <c r="B74" s="409"/>
      <c r="C74" s="411"/>
      <c r="D74" s="378" t="s">
        <v>130</v>
      </c>
      <c r="E74" s="381" t="s">
        <v>113</v>
      </c>
      <c r="F74" s="608" t="s">
        <v>150</v>
      </c>
      <c r="G74" s="577" t="s">
        <v>335</v>
      </c>
      <c r="H74" s="578"/>
      <c r="I74" s="578"/>
      <c r="J74" s="578"/>
      <c r="K74" s="418">
        <v>1</v>
      </c>
      <c r="L74" s="388" t="s">
        <v>117</v>
      </c>
      <c r="M74" s="435">
        <f>(J76+J77+J78)/3</f>
        <v>5433.586666666667</v>
      </c>
      <c r="N74" s="435">
        <f>K74*M74</f>
        <v>5433.586666666667</v>
      </c>
      <c r="R74" s="67"/>
      <c r="S74" s="67"/>
      <c r="U74" s="366"/>
    </row>
    <row r="75" spans="2:21" ht="8" customHeight="1" x14ac:dyDescent="0.3">
      <c r="B75" s="409"/>
      <c r="C75" s="412"/>
      <c r="D75" s="379"/>
      <c r="E75" s="382"/>
      <c r="F75" s="461"/>
      <c r="G75" s="124" t="s">
        <v>183</v>
      </c>
      <c r="H75" s="124" t="s">
        <v>184</v>
      </c>
      <c r="I75" s="124" t="s">
        <v>185</v>
      </c>
      <c r="J75" s="135" t="s">
        <v>186</v>
      </c>
      <c r="K75" s="418"/>
      <c r="L75" s="388"/>
      <c r="M75" s="435"/>
      <c r="N75" s="435"/>
      <c r="R75" s="67"/>
      <c r="S75" s="67"/>
      <c r="T75" s="68"/>
      <c r="U75" s="361"/>
    </row>
    <row r="76" spans="2:21" ht="13" customHeight="1" x14ac:dyDescent="0.3">
      <c r="B76" s="409"/>
      <c r="C76" s="412"/>
      <c r="D76" s="379"/>
      <c r="E76" s="382"/>
      <c r="F76" s="461"/>
      <c r="G76" s="151" t="s">
        <v>255</v>
      </c>
      <c r="H76" s="154" t="s">
        <v>254</v>
      </c>
      <c r="I76" s="333">
        <v>46198.732638888891</v>
      </c>
      <c r="J76" s="139">
        <v>2057</v>
      </c>
      <c r="K76" s="418"/>
      <c r="L76" s="388"/>
      <c r="M76" s="435"/>
      <c r="N76" s="435"/>
      <c r="R76" s="67"/>
      <c r="U76" s="361"/>
    </row>
    <row r="77" spans="2:21" ht="13" customHeight="1" x14ac:dyDescent="0.3">
      <c r="B77" s="409"/>
      <c r="C77" s="412"/>
      <c r="D77" s="379"/>
      <c r="E77" s="382"/>
      <c r="F77" s="461"/>
      <c r="G77" s="151" t="s">
        <v>259</v>
      </c>
      <c r="H77" s="154" t="s">
        <v>256</v>
      </c>
      <c r="I77" s="333">
        <v>46198.746527777781</v>
      </c>
      <c r="J77" s="139">
        <v>11031.76</v>
      </c>
      <c r="K77" s="418"/>
      <c r="L77" s="388"/>
      <c r="M77" s="435"/>
      <c r="N77" s="435"/>
      <c r="R77" s="67"/>
      <c r="S77" s="67"/>
      <c r="U77" s="361"/>
    </row>
    <row r="78" spans="2:21" ht="17.5" customHeight="1" x14ac:dyDescent="0.3">
      <c r="B78" s="409"/>
      <c r="C78" s="413"/>
      <c r="D78" s="379"/>
      <c r="E78" s="382"/>
      <c r="F78" s="461"/>
      <c r="G78" s="151" t="s">
        <v>292</v>
      </c>
      <c r="H78" s="154" t="s">
        <v>304</v>
      </c>
      <c r="I78" s="333">
        <v>46199.567361111112</v>
      </c>
      <c r="J78" s="139">
        <v>3212</v>
      </c>
      <c r="K78" s="418"/>
      <c r="L78" s="388"/>
      <c r="M78" s="435"/>
      <c r="N78" s="435"/>
      <c r="R78" s="67"/>
      <c r="S78" s="67"/>
      <c r="T78" s="68"/>
      <c r="U78" s="361"/>
    </row>
    <row r="79" spans="2:21" ht="16.5" customHeight="1" x14ac:dyDescent="0.3">
      <c r="B79" s="409"/>
      <c r="C79" s="411"/>
      <c r="D79" s="378" t="s">
        <v>130</v>
      </c>
      <c r="E79" s="381" t="s">
        <v>113</v>
      </c>
      <c r="F79" s="608" t="s">
        <v>151</v>
      </c>
      <c r="G79" s="577" t="s">
        <v>336</v>
      </c>
      <c r="H79" s="578"/>
      <c r="I79" s="578"/>
      <c r="J79" s="578"/>
      <c r="K79" s="418">
        <v>1</v>
      </c>
      <c r="L79" s="388" t="s">
        <v>117</v>
      </c>
      <c r="M79" s="435">
        <f>(J81+J82+J83)/3</f>
        <v>235.1</v>
      </c>
      <c r="N79" s="435">
        <f>K79*M79</f>
        <v>235.1</v>
      </c>
      <c r="R79" s="67"/>
      <c r="S79" s="67"/>
      <c r="U79" s="366"/>
    </row>
    <row r="80" spans="2:21" ht="8" customHeight="1" x14ac:dyDescent="0.3">
      <c r="B80" s="409"/>
      <c r="C80" s="412"/>
      <c r="D80" s="379"/>
      <c r="E80" s="382"/>
      <c r="F80" s="461"/>
      <c r="G80" s="124" t="s">
        <v>183</v>
      </c>
      <c r="H80" s="124" t="s">
        <v>184</v>
      </c>
      <c r="I80" s="124" t="s">
        <v>185</v>
      </c>
      <c r="J80" s="135" t="s">
        <v>186</v>
      </c>
      <c r="K80" s="418"/>
      <c r="L80" s="388"/>
      <c r="M80" s="435"/>
      <c r="N80" s="435"/>
      <c r="R80" s="67"/>
      <c r="S80" s="67"/>
      <c r="T80" s="68"/>
      <c r="U80" s="361"/>
    </row>
    <row r="81" spans="2:21" ht="13" customHeight="1" x14ac:dyDescent="0.3">
      <c r="B81" s="409"/>
      <c r="C81" s="412"/>
      <c r="D81" s="379"/>
      <c r="E81" s="382"/>
      <c r="F81" s="461"/>
      <c r="G81" s="151" t="s">
        <v>306</v>
      </c>
      <c r="H81" s="154" t="s">
        <v>305</v>
      </c>
      <c r="I81" s="333">
        <v>46199.578472222223</v>
      </c>
      <c r="J81" s="139">
        <v>240</v>
      </c>
      <c r="K81" s="418"/>
      <c r="L81" s="388"/>
      <c r="M81" s="435"/>
      <c r="N81" s="435"/>
      <c r="R81" s="67"/>
      <c r="S81" s="67"/>
      <c r="T81" s="68"/>
      <c r="U81" s="361"/>
    </row>
    <row r="82" spans="2:21" ht="13" customHeight="1" x14ac:dyDescent="0.3">
      <c r="B82" s="409"/>
      <c r="C82" s="412"/>
      <c r="D82" s="379"/>
      <c r="E82" s="382"/>
      <c r="F82" s="461"/>
      <c r="G82" s="151" t="s">
        <v>381</v>
      </c>
      <c r="H82" s="154" t="s">
        <v>307</v>
      </c>
      <c r="I82" s="333">
        <v>46199.586111111108</v>
      </c>
      <c r="J82" s="139">
        <v>219.9</v>
      </c>
      <c r="K82" s="418"/>
      <c r="L82" s="388"/>
      <c r="M82" s="435"/>
      <c r="N82" s="435"/>
      <c r="R82" s="67"/>
      <c r="S82" s="67"/>
      <c r="T82" s="68"/>
      <c r="U82" s="361"/>
    </row>
    <row r="83" spans="2:21" ht="17.5" customHeight="1" x14ac:dyDescent="0.3">
      <c r="B83" s="409"/>
      <c r="C83" s="413"/>
      <c r="D83" s="379"/>
      <c r="E83" s="382"/>
      <c r="F83" s="461"/>
      <c r="G83" s="151" t="s">
        <v>308</v>
      </c>
      <c r="H83" s="154" t="s">
        <v>309</v>
      </c>
      <c r="I83" s="333">
        <v>46199.59097222222</v>
      </c>
      <c r="J83" s="139">
        <v>245.4</v>
      </c>
      <c r="K83" s="418"/>
      <c r="L83" s="388"/>
      <c r="M83" s="435"/>
      <c r="N83" s="435"/>
      <c r="R83" s="67"/>
      <c r="S83" s="67"/>
      <c r="T83" s="68"/>
      <c r="U83" s="361"/>
    </row>
    <row r="84" spans="2:21" ht="19" customHeight="1" x14ac:dyDescent="0.3">
      <c r="B84" s="409"/>
      <c r="C84" s="411"/>
      <c r="D84" s="378" t="s">
        <v>130</v>
      </c>
      <c r="E84" s="381" t="s">
        <v>113</v>
      </c>
      <c r="F84" s="608" t="s">
        <v>262</v>
      </c>
      <c r="G84" s="437" t="s">
        <v>283</v>
      </c>
      <c r="H84" s="438"/>
      <c r="I84" s="438"/>
      <c r="J84" s="438"/>
      <c r="K84" s="418">
        <v>1</v>
      </c>
      <c r="L84" s="388" t="s">
        <v>117</v>
      </c>
      <c r="M84" s="435">
        <f>(J86+J87+J88)/3</f>
        <v>1482.9466666666667</v>
      </c>
      <c r="N84" s="435">
        <f>K84*M84</f>
        <v>1482.9466666666667</v>
      </c>
      <c r="R84" s="67"/>
      <c r="S84" s="67"/>
      <c r="T84" s="68"/>
      <c r="U84" s="361"/>
    </row>
    <row r="85" spans="2:21" ht="8" customHeight="1" x14ac:dyDescent="0.3">
      <c r="B85" s="409"/>
      <c r="C85" s="412"/>
      <c r="D85" s="379"/>
      <c r="E85" s="382"/>
      <c r="F85" s="461"/>
      <c r="G85" s="124" t="s">
        <v>183</v>
      </c>
      <c r="H85" s="124" t="s">
        <v>184</v>
      </c>
      <c r="I85" s="124" t="s">
        <v>185</v>
      </c>
      <c r="J85" s="135" t="s">
        <v>186</v>
      </c>
      <c r="K85" s="418"/>
      <c r="L85" s="388"/>
      <c r="M85" s="435"/>
      <c r="N85" s="435"/>
      <c r="R85" s="67"/>
      <c r="S85" s="67"/>
      <c r="T85" s="68"/>
      <c r="U85" s="361"/>
    </row>
    <row r="86" spans="2:21" ht="13" customHeight="1" x14ac:dyDescent="0.3">
      <c r="B86" s="409"/>
      <c r="C86" s="412"/>
      <c r="D86" s="379"/>
      <c r="E86" s="382"/>
      <c r="F86" s="461"/>
      <c r="G86" s="151" t="s">
        <v>255</v>
      </c>
      <c r="H86" s="154" t="s">
        <v>257</v>
      </c>
      <c r="I86" s="333">
        <v>46199.59652777778</v>
      </c>
      <c r="J86" s="139">
        <v>513</v>
      </c>
      <c r="K86" s="418"/>
      <c r="L86" s="388"/>
      <c r="M86" s="435"/>
      <c r="N86" s="435"/>
      <c r="R86" s="67"/>
      <c r="S86" s="67"/>
      <c r="T86" s="68"/>
      <c r="U86" s="361"/>
    </row>
    <row r="87" spans="2:21" ht="13" customHeight="1" x14ac:dyDescent="0.3">
      <c r="B87" s="409"/>
      <c r="C87" s="412"/>
      <c r="D87" s="379"/>
      <c r="E87" s="382"/>
      <c r="F87" s="461"/>
      <c r="G87" s="151" t="s">
        <v>259</v>
      </c>
      <c r="H87" s="154" t="s">
        <v>258</v>
      </c>
      <c r="I87" s="333">
        <v>46199.600694444445</v>
      </c>
      <c r="J87" s="139">
        <v>2990.84</v>
      </c>
      <c r="K87" s="418"/>
      <c r="L87" s="388"/>
      <c r="M87" s="435"/>
      <c r="N87" s="435"/>
      <c r="R87" s="67"/>
      <c r="S87" s="67"/>
      <c r="T87" s="68"/>
      <c r="U87" s="361"/>
    </row>
    <row r="88" spans="2:21" ht="18" customHeight="1" x14ac:dyDescent="0.3">
      <c r="B88" s="409"/>
      <c r="C88" s="413"/>
      <c r="D88" s="379"/>
      <c r="E88" s="382"/>
      <c r="F88" s="461"/>
      <c r="G88" s="152" t="s">
        <v>383</v>
      </c>
      <c r="H88" s="154" t="s">
        <v>382</v>
      </c>
      <c r="I88" s="333">
        <v>46199.617361111108</v>
      </c>
      <c r="J88" s="139">
        <v>945</v>
      </c>
      <c r="K88" s="418"/>
      <c r="L88" s="388"/>
      <c r="M88" s="435"/>
      <c r="N88" s="435"/>
      <c r="R88" s="67"/>
      <c r="S88" s="67"/>
      <c r="T88" s="68"/>
      <c r="U88" s="361"/>
    </row>
    <row r="89" spans="2:21" s="55" customFormat="1" ht="8.25" customHeight="1" x14ac:dyDescent="0.3">
      <c r="B89" s="409"/>
      <c r="C89" s="131"/>
      <c r="D89" s="225" t="s">
        <v>1</v>
      </c>
      <c r="E89" s="95" t="s">
        <v>5</v>
      </c>
      <c r="F89" s="227">
        <v>88247</v>
      </c>
      <c r="G89" s="566" t="s">
        <v>128</v>
      </c>
      <c r="H89" s="567"/>
      <c r="I89" s="567"/>
      <c r="J89" s="568"/>
      <c r="K89" s="94">
        <v>9.4500000000000001E-2</v>
      </c>
      <c r="L89" s="95" t="s">
        <v>7</v>
      </c>
      <c r="M89" s="275">
        <v>29.32</v>
      </c>
      <c r="N89" s="112">
        <f>K89*M89</f>
        <v>2.77074</v>
      </c>
      <c r="R89" s="67"/>
      <c r="S89" s="67"/>
      <c r="T89" s="68"/>
      <c r="U89" s="361"/>
    </row>
    <row r="90" spans="2:21" ht="8.25" customHeight="1" thickBot="1" x14ac:dyDescent="0.35">
      <c r="B90" s="410"/>
      <c r="C90" s="159"/>
      <c r="D90" s="228" t="s">
        <v>1</v>
      </c>
      <c r="E90" s="229" t="s">
        <v>5</v>
      </c>
      <c r="F90" s="230">
        <v>88264</v>
      </c>
      <c r="G90" s="576" t="s">
        <v>8</v>
      </c>
      <c r="H90" s="430"/>
      <c r="I90" s="430"/>
      <c r="J90" s="431"/>
      <c r="K90" s="96">
        <v>9.4500000000000001E-2</v>
      </c>
      <c r="L90" s="97" t="s">
        <v>7</v>
      </c>
      <c r="M90" s="334">
        <v>46.65</v>
      </c>
      <c r="N90" s="198">
        <f>K90*M90</f>
        <v>4.4084250000000003</v>
      </c>
      <c r="R90" s="67"/>
      <c r="S90" s="67"/>
      <c r="T90" s="68"/>
      <c r="U90" s="361"/>
    </row>
    <row r="91" spans="2:21" ht="8.25" customHeight="1" thickBot="1" x14ac:dyDescent="0.35">
      <c r="D91" s="458"/>
      <c r="E91" s="458"/>
      <c r="F91" s="458"/>
      <c r="G91" s="74"/>
      <c r="H91" s="74"/>
      <c r="I91" s="74"/>
      <c r="J91" s="236" t="s">
        <v>145</v>
      </c>
      <c r="K91" s="92"/>
      <c r="L91" s="93"/>
      <c r="M91" s="181"/>
      <c r="N91" s="188">
        <f>SUM(N69:N90)</f>
        <v>7620.0791650000001</v>
      </c>
      <c r="R91" s="71">
        <v>1</v>
      </c>
      <c r="S91" s="66" t="s">
        <v>265</v>
      </c>
      <c r="T91" s="69" t="s">
        <v>127</v>
      </c>
      <c r="U91" s="345">
        <f>N91*R91</f>
        <v>7620.0791650000001</v>
      </c>
    </row>
    <row r="92" spans="2:21" ht="22.5" customHeight="1" x14ac:dyDescent="0.3">
      <c r="C92" s="47"/>
      <c r="D92" s="162" t="s">
        <v>112</v>
      </c>
      <c r="E92" s="280"/>
      <c r="F92" s="269"/>
      <c r="G92" s="609" t="s">
        <v>260</v>
      </c>
      <c r="H92" s="536"/>
      <c r="I92" s="536"/>
      <c r="J92" s="537"/>
      <c r="K92" s="281"/>
      <c r="L92" s="282"/>
      <c r="M92" s="283"/>
      <c r="N92" s="284"/>
      <c r="R92" s="67"/>
      <c r="S92" s="67"/>
      <c r="T92" s="68"/>
      <c r="U92" s="361"/>
    </row>
    <row r="93" spans="2:21" ht="16.5" customHeight="1" x14ac:dyDescent="0.3">
      <c r="B93" s="408">
        <v>10</v>
      </c>
      <c r="C93" s="411"/>
      <c r="D93" s="379" t="s">
        <v>130</v>
      </c>
      <c r="E93" s="382" t="s">
        <v>113</v>
      </c>
      <c r="F93" s="461" t="s">
        <v>148</v>
      </c>
      <c r="G93" s="538" t="s">
        <v>250</v>
      </c>
      <c r="H93" s="539"/>
      <c r="I93" s="539"/>
      <c r="J93" s="539"/>
      <c r="K93" s="392">
        <v>1</v>
      </c>
      <c r="L93" s="395" t="s">
        <v>117</v>
      </c>
      <c r="M93" s="496">
        <f>(J95+J96+J97)/3</f>
        <v>461.26666666666665</v>
      </c>
      <c r="N93" s="496">
        <f>K93*M93</f>
        <v>461.26666666666665</v>
      </c>
      <c r="R93" s="67"/>
      <c r="S93" s="67"/>
      <c r="T93" s="68"/>
      <c r="U93" s="361"/>
    </row>
    <row r="94" spans="2:21" ht="8" customHeight="1" x14ac:dyDescent="0.3">
      <c r="B94" s="409"/>
      <c r="C94" s="412"/>
      <c r="D94" s="379"/>
      <c r="E94" s="382"/>
      <c r="F94" s="461"/>
      <c r="G94" s="124" t="s">
        <v>183</v>
      </c>
      <c r="H94" s="124" t="s">
        <v>184</v>
      </c>
      <c r="I94" s="124" t="s">
        <v>185</v>
      </c>
      <c r="J94" s="135" t="s">
        <v>186</v>
      </c>
      <c r="K94" s="418"/>
      <c r="L94" s="388"/>
      <c r="M94" s="435"/>
      <c r="N94" s="435"/>
      <c r="R94" s="67"/>
      <c r="S94" s="67"/>
      <c r="T94" s="68"/>
      <c r="U94" s="361"/>
    </row>
    <row r="95" spans="2:21" ht="13" customHeight="1" x14ac:dyDescent="0.3">
      <c r="B95" s="409"/>
      <c r="C95" s="412"/>
      <c r="D95" s="379"/>
      <c r="E95" s="382"/>
      <c r="F95" s="461"/>
      <c r="G95" s="336" t="s">
        <v>251</v>
      </c>
      <c r="H95" s="154" t="s">
        <v>249</v>
      </c>
      <c r="I95" s="333">
        <v>46198.706250000003</v>
      </c>
      <c r="J95" s="139">
        <v>451.5</v>
      </c>
      <c r="K95" s="418"/>
      <c r="L95" s="388"/>
      <c r="M95" s="435"/>
      <c r="N95" s="435"/>
      <c r="R95" s="67"/>
      <c r="S95" s="67"/>
      <c r="T95" s="68"/>
      <c r="U95" s="361"/>
    </row>
    <row r="96" spans="2:21" ht="13" customHeight="1" x14ac:dyDescent="0.3">
      <c r="B96" s="409"/>
      <c r="C96" s="412"/>
      <c r="D96" s="379"/>
      <c r="E96" s="382"/>
      <c r="F96" s="461"/>
      <c r="G96" s="336" t="s">
        <v>252</v>
      </c>
      <c r="H96" s="154" t="s">
        <v>247</v>
      </c>
      <c r="I96" s="333">
        <v>46198.711111111108</v>
      </c>
      <c r="J96" s="139">
        <v>424.04</v>
      </c>
      <c r="K96" s="418"/>
      <c r="L96" s="388"/>
      <c r="M96" s="435"/>
      <c r="N96" s="435"/>
      <c r="R96" s="67"/>
      <c r="S96" s="67"/>
      <c r="T96" s="68"/>
      <c r="U96" s="361"/>
    </row>
    <row r="97" spans="2:21" ht="13" customHeight="1" x14ac:dyDescent="0.3">
      <c r="B97" s="409"/>
      <c r="C97" s="413"/>
      <c r="D97" s="379"/>
      <c r="E97" s="382"/>
      <c r="F97" s="461"/>
      <c r="G97" s="152" t="s">
        <v>253</v>
      </c>
      <c r="H97" s="154" t="s">
        <v>248</v>
      </c>
      <c r="I97" s="333">
        <v>46198.71597222222</v>
      </c>
      <c r="J97" s="139">
        <v>508.26</v>
      </c>
      <c r="K97" s="418"/>
      <c r="L97" s="388"/>
      <c r="M97" s="435"/>
      <c r="N97" s="435"/>
      <c r="R97" s="67"/>
      <c r="S97" s="67"/>
      <c r="T97" s="68"/>
      <c r="U97" s="361"/>
    </row>
    <row r="98" spans="2:21" ht="15" customHeight="1" x14ac:dyDescent="0.3">
      <c r="B98" s="409"/>
      <c r="C98" s="411"/>
      <c r="D98" s="378" t="s">
        <v>130</v>
      </c>
      <c r="E98" s="381" t="s">
        <v>113</v>
      </c>
      <c r="F98" s="608" t="s">
        <v>215</v>
      </c>
      <c r="G98" s="437" t="s">
        <v>216</v>
      </c>
      <c r="H98" s="438"/>
      <c r="I98" s="438"/>
      <c r="J98" s="438"/>
      <c r="K98" s="418">
        <v>1</v>
      </c>
      <c r="L98" s="388" t="s">
        <v>117</v>
      </c>
      <c r="M98" s="435">
        <f>(J100+J101+J102)/3</f>
        <v>2144.0333333333333</v>
      </c>
      <c r="N98" s="435">
        <f>K98*M98</f>
        <v>2144.0333333333333</v>
      </c>
      <c r="R98" s="67"/>
      <c r="S98" s="67"/>
      <c r="T98" s="68"/>
      <c r="U98" s="361"/>
    </row>
    <row r="99" spans="2:21" ht="8" customHeight="1" x14ac:dyDescent="0.3">
      <c r="B99" s="409"/>
      <c r="C99" s="412"/>
      <c r="D99" s="379"/>
      <c r="E99" s="382"/>
      <c r="F99" s="461"/>
      <c r="G99" s="124" t="s">
        <v>183</v>
      </c>
      <c r="H99" s="124" t="s">
        <v>184</v>
      </c>
      <c r="I99" s="124" t="s">
        <v>185</v>
      </c>
      <c r="J99" s="135" t="s">
        <v>186</v>
      </c>
      <c r="K99" s="418"/>
      <c r="L99" s="388"/>
      <c r="M99" s="435"/>
      <c r="N99" s="435"/>
      <c r="R99" s="67"/>
      <c r="S99" s="67"/>
      <c r="T99" s="68"/>
      <c r="U99" s="361"/>
    </row>
    <row r="100" spans="2:21" ht="13" customHeight="1" x14ac:dyDescent="0.3">
      <c r="B100" s="409"/>
      <c r="C100" s="412"/>
      <c r="D100" s="379"/>
      <c r="E100" s="382"/>
      <c r="F100" s="461"/>
      <c r="G100" s="151" t="s">
        <v>280</v>
      </c>
      <c r="H100" s="154" t="s">
        <v>276</v>
      </c>
      <c r="I100" s="333">
        <v>45834.629166666666</v>
      </c>
      <c r="J100" s="139">
        <v>3952.3</v>
      </c>
      <c r="K100" s="418"/>
      <c r="L100" s="388"/>
      <c r="M100" s="435"/>
      <c r="N100" s="435"/>
      <c r="R100" s="67"/>
      <c r="S100" s="67"/>
      <c r="T100" s="68"/>
      <c r="U100" s="361"/>
    </row>
    <row r="101" spans="2:21" ht="13" customHeight="1" x14ac:dyDescent="0.3">
      <c r="B101" s="409"/>
      <c r="C101" s="412"/>
      <c r="D101" s="379"/>
      <c r="E101" s="382"/>
      <c r="F101" s="461"/>
      <c r="G101" s="151" t="s">
        <v>338</v>
      </c>
      <c r="H101" s="154" t="s">
        <v>337</v>
      </c>
      <c r="I101" s="333">
        <v>46199.634027777778</v>
      </c>
      <c r="J101" s="139">
        <v>1389.9</v>
      </c>
      <c r="K101" s="418"/>
      <c r="L101" s="388"/>
      <c r="M101" s="435"/>
      <c r="N101" s="435"/>
      <c r="R101" s="67"/>
      <c r="S101" s="67"/>
      <c r="T101" s="68"/>
      <c r="U101" s="361"/>
    </row>
    <row r="102" spans="2:21" ht="15" customHeight="1" x14ac:dyDescent="0.3">
      <c r="B102" s="409"/>
      <c r="C102" s="413"/>
      <c r="D102" s="379"/>
      <c r="E102" s="382"/>
      <c r="F102" s="461"/>
      <c r="G102" s="368" t="s">
        <v>340</v>
      </c>
      <c r="H102" s="154" t="s">
        <v>339</v>
      </c>
      <c r="I102" s="340">
        <v>46199.635416666664</v>
      </c>
      <c r="J102" s="139">
        <v>1089.9000000000001</v>
      </c>
      <c r="K102" s="418"/>
      <c r="L102" s="388"/>
      <c r="M102" s="435"/>
      <c r="N102" s="435"/>
      <c r="R102" s="67"/>
      <c r="S102" s="67"/>
      <c r="T102" s="68"/>
      <c r="U102" s="361"/>
    </row>
    <row r="103" spans="2:21" s="55" customFormat="1" ht="8.25" customHeight="1" x14ac:dyDescent="0.3">
      <c r="B103" s="409"/>
      <c r="C103" s="131"/>
      <c r="D103" s="225" t="s">
        <v>1</v>
      </c>
      <c r="E103" s="95" t="s">
        <v>5</v>
      </c>
      <c r="F103" s="227">
        <v>88247</v>
      </c>
      <c r="G103" s="566" t="s">
        <v>128</v>
      </c>
      <c r="H103" s="567"/>
      <c r="I103" s="567"/>
      <c r="J103" s="568"/>
      <c r="K103" s="94">
        <v>9.4500000000000001E-2</v>
      </c>
      <c r="L103" s="95" t="s">
        <v>7</v>
      </c>
      <c r="M103" s="275">
        <v>29.32</v>
      </c>
      <c r="N103" s="112">
        <f>K103*M103</f>
        <v>2.77074</v>
      </c>
      <c r="R103" s="67"/>
      <c r="S103" s="67"/>
      <c r="T103" s="68"/>
      <c r="U103" s="361"/>
    </row>
    <row r="104" spans="2:21" ht="8.25" customHeight="1" thickBot="1" x14ac:dyDescent="0.35">
      <c r="B104" s="410"/>
      <c r="C104" s="159"/>
      <c r="D104" s="228" t="s">
        <v>1</v>
      </c>
      <c r="E104" s="229" t="s">
        <v>5</v>
      </c>
      <c r="F104" s="230">
        <v>88264</v>
      </c>
      <c r="G104" s="576" t="s">
        <v>8</v>
      </c>
      <c r="H104" s="430"/>
      <c r="I104" s="430"/>
      <c r="J104" s="431"/>
      <c r="K104" s="96">
        <v>9.4500000000000001E-2</v>
      </c>
      <c r="L104" s="97" t="s">
        <v>7</v>
      </c>
      <c r="M104" s="334">
        <v>46.65</v>
      </c>
      <c r="N104" s="198">
        <f>K104*M104</f>
        <v>4.4084250000000003</v>
      </c>
      <c r="R104" s="67"/>
      <c r="S104" s="67"/>
      <c r="T104" s="68"/>
      <c r="U104" s="361"/>
    </row>
    <row r="105" spans="2:21" ht="8.25" customHeight="1" thickBot="1" x14ac:dyDescent="0.35">
      <c r="D105" s="458"/>
      <c r="E105" s="458"/>
      <c r="F105" s="458"/>
      <c r="G105" s="74"/>
      <c r="H105" s="74"/>
      <c r="I105" s="74"/>
      <c r="J105" s="236" t="s">
        <v>145</v>
      </c>
      <c r="K105" s="92"/>
      <c r="L105" s="93"/>
      <c r="M105" s="181"/>
      <c r="N105" s="188">
        <f>SUM(N93:N104)</f>
        <v>2612.4791650000002</v>
      </c>
      <c r="R105" s="165">
        <v>12</v>
      </c>
      <c r="S105" s="66" t="s">
        <v>265</v>
      </c>
      <c r="T105" s="69" t="s">
        <v>127</v>
      </c>
      <c r="U105" s="345">
        <f>N105*R105</f>
        <v>31349.749980000001</v>
      </c>
    </row>
    <row r="106" spans="2:21" ht="22.5" customHeight="1" x14ac:dyDescent="0.3">
      <c r="B106" s="173"/>
      <c r="C106" s="47"/>
      <c r="D106" s="162" t="s">
        <v>112</v>
      </c>
      <c r="E106" s="280"/>
      <c r="F106" s="269"/>
      <c r="G106" s="604" t="s">
        <v>94</v>
      </c>
      <c r="H106" s="605"/>
      <c r="I106" s="605"/>
      <c r="J106" s="606"/>
      <c r="K106" s="281"/>
      <c r="L106" s="282" t="s">
        <v>110</v>
      </c>
      <c r="M106" s="283"/>
      <c r="N106" s="284"/>
      <c r="R106" s="67"/>
      <c r="S106" s="67"/>
      <c r="T106" s="68"/>
      <c r="U106" s="361"/>
    </row>
    <row r="107" spans="2:21" ht="15" customHeight="1" x14ac:dyDescent="0.3">
      <c r="B107" s="408">
        <v>11</v>
      </c>
      <c r="C107" s="411"/>
      <c r="D107" s="379" t="s">
        <v>130</v>
      </c>
      <c r="E107" s="382" t="s">
        <v>113</v>
      </c>
      <c r="F107" s="461" t="s">
        <v>218</v>
      </c>
      <c r="G107" s="441" t="s">
        <v>143</v>
      </c>
      <c r="H107" s="442"/>
      <c r="I107" s="442"/>
      <c r="J107" s="442"/>
      <c r="K107" s="418">
        <v>15</v>
      </c>
      <c r="L107" s="417" t="s">
        <v>117</v>
      </c>
      <c r="M107" s="435">
        <f>(J109+J110+J111)/3</f>
        <v>1.2888666666666666</v>
      </c>
      <c r="N107" s="435">
        <f>K107*M107</f>
        <v>19.332999999999998</v>
      </c>
      <c r="R107" s="67"/>
      <c r="S107" s="67"/>
      <c r="T107" s="68"/>
      <c r="U107" s="361"/>
    </row>
    <row r="108" spans="2:21" ht="8" customHeight="1" x14ac:dyDescent="0.3">
      <c r="B108" s="409"/>
      <c r="C108" s="412"/>
      <c r="D108" s="379"/>
      <c r="E108" s="382"/>
      <c r="F108" s="461"/>
      <c r="G108" s="124" t="s">
        <v>183</v>
      </c>
      <c r="H108" s="124" t="s">
        <v>184</v>
      </c>
      <c r="I108" s="124" t="s">
        <v>185</v>
      </c>
      <c r="J108" s="135" t="s">
        <v>261</v>
      </c>
      <c r="K108" s="418"/>
      <c r="L108" s="417"/>
      <c r="M108" s="435"/>
      <c r="N108" s="435"/>
      <c r="R108" s="67"/>
      <c r="S108" s="67"/>
      <c r="T108" s="68"/>
      <c r="U108" s="361"/>
    </row>
    <row r="109" spans="2:21" ht="13" customHeight="1" x14ac:dyDescent="0.3">
      <c r="B109" s="409"/>
      <c r="C109" s="412"/>
      <c r="D109" s="379"/>
      <c r="E109" s="382"/>
      <c r="F109" s="461"/>
      <c r="G109" s="151" t="s">
        <v>198</v>
      </c>
      <c r="H109" s="154" t="s">
        <v>231</v>
      </c>
      <c r="I109" s="333">
        <v>46199.643055555556</v>
      </c>
      <c r="J109" s="139">
        <v>0.91659999999999997</v>
      </c>
      <c r="K109" s="418"/>
      <c r="L109" s="417"/>
      <c r="M109" s="435"/>
      <c r="N109" s="435"/>
      <c r="R109" s="67"/>
      <c r="S109" s="67"/>
      <c r="T109" s="68"/>
      <c r="U109" s="361"/>
    </row>
    <row r="110" spans="2:21" ht="19.5" customHeight="1" x14ac:dyDescent="0.3">
      <c r="B110" s="409"/>
      <c r="C110" s="412"/>
      <c r="D110" s="379"/>
      <c r="E110" s="382"/>
      <c r="F110" s="461"/>
      <c r="G110" s="151" t="s">
        <v>199</v>
      </c>
      <c r="H110" s="154" t="s">
        <v>232</v>
      </c>
      <c r="I110" s="333">
        <v>46199.644444444442</v>
      </c>
      <c r="J110" s="139">
        <v>1.25</v>
      </c>
      <c r="K110" s="418"/>
      <c r="L110" s="417"/>
      <c r="M110" s="435"/>
      <c r="N110" s="435"/>
      <c r="R110" s="67"/>
      <c r="S110" s="67"/>
      <c r="T110" s="68"/>
      <c r="U110" s="361"/>
    </row>
    <row r="111" spans="2:21" ht="13" customHeight="1" x14ac:dyDescent="0.3">
      <c r="B111" s="409"/>
      <c r="C111" s="413"/>
      <c r="D111" s="379"/>
      <c r="E111" s="382"/>
      <c r="F111" s="461"/>
      <c r="G111" s="152" t="s">
        <v>200</v>
      </c>
      <c r="H111" s="154" t="s">
        <v>233</v>
      </c>
      <c r="I111" s="340">
        <v>46199.645833333336</v>
      </c>
      <c r="J111" s="139">
        <v>1.7</v>
      </c>
      <c r="K111" s="418"/>
      <c r="L111" s="417"/>
      <c r="M111" s="435"/>
      <c r="N111" s="435"/>
      <c r="R111" s="67"/>
      <c r="S111" s="67"/>
      <c r="T111" s="68"/>
      <c r="U111" s="361"/>
    </row>
    <row r="112" spans="2:21" ht="21.5" customHeight="1" x14ac:dyDescent="0.3">
      <c r="B112" s="409"/>
      <c r="C112" s="159"/>
      <c r="D112" s="59" t="s">
        <v>1</v>
      </c>
      <c r="E112" s="5" t="s">
        <v>2</v>
      </c>
      <c r="F112" s="6">
        <v>2446</v>
      </c>
      <c r="G112" s="437" t="s">
        <v>95</v>
      </c>
      <c r="H112" s="438"/>
      <c r="I112" s="438"/>
      <c r="J112" s="439"/>
      <c r="K112" s="171">
        <v>1.1000000000000001</v>
      </c>
      <c r="L112" s="126" t="s">
        <v>3</v>
      </c>
      <c r="M112" s="256">
        <v>4.9000000000000004</v>
      </c>
      <c r="N112" s="256">
        <f>K112*M112</f>
        <v>5.3900000000000006</v>
      </c>
      <c r="R112" s="67"/>
      <c r="S112" s="67"/>
      <c r="T112" s="68"/>
      <c r="U112" s="361"/>
    </row>
    <row r="113" spans="2:21" s="55" customFormat="1" ht="8.25" customHeight="1" x14ac:dyDescent="0.3">
      <c r="B113" s="409"/>
      <c r="C113" s="159"/>
      <c r="D113" s="225" t="s">
        <v>1</v>
      </c>
      <c r="E113" s="95" t="s">
        <v>5</v>
      </c>
      <c r="F113" s="227">
        <v>88247</v>
      </c>
      <c r="G113" s="566" t="s">
        <v>128</v>
      </c>
      <c r="H113" s="567"/>
      <c r="I113" s="567"/>
      <c r="J113" s="568"/>
      <c r="K113" s="94">
        <v>9.4500000000000001E-2</v>
      </c>
      <c r="L113" s="95" t="s">
        <v>7</v>
      </c>
      <c r="M113" s="275">
        <v>29.32</v>
      </c>
      <c r="N113" s="112">
        <f>K113*M113</f>
        <v>2.77074</v>
      </c>
      <c r="R113" s="67"/>
      <c r="S113" s="67"/>
      <c r="T113" s="68"/>
      <c r="U113" s="361"/>
    </row>
    <row r="114" spans="2:21" ht="8.25" customHeight="1" thickBot="1" x14ac:dyDescent="0.35">
      <c r="B114" s="410"/>
      <c r="C114" s="159"/>
      <c r="D114" s="128" t="s">
        <v>1</v>
      </c>
      <c r="E114" s="129" t="s">
        <v>5</v>
      </c>
      <c r="F114" s="295">
        <v>88264</v>
      </c>
      <c r="G114" s="429" t="s">
        <v>8</v>
      </c>
      <c r="H114" s="430"/>
      <c r="I114" s="430"/>
      <c r="J114" s="431"/>
      <c r="K114" s="96">
        <v>9.4500000000000001E-2</v>
      </c>
      <c r="L114" s="97" t="s">
        <v>7</v>
      </c>
      <c r="M114" s="334">
        <v>46.65</v>
      </c>
      <c r="N114" s="198">
        <f>K114*M114</f>
        <v>4.4084250000000003</v>
      </c>
      <c r="R114" s="67"/>
      <c r="S114" s="67"/>
      <c r="T114" s="68"/>
      <c r="U114" s="361"/>
    </row>
    <row r="115" spans="2:21" ht="8.25" customHeight="1" thickBot="1" x14ac:dyDescent="0.35">
      <c r="D115" s="458"/>
      <c r="E115" s="458"/>
      <c r="F115" s="458"/>
      <c r="G115" s="74"/>
      <c r="H115" s="74"/>
      <c r="I115" s="74"/>
      <c r="J115" s="236" t="s">
        <v>145</v>
      </c>
      <c r="K115" s="92"/>
      <c r="L115" s="93"/>
      <c r="M115" s="181"/>
      <c r="N115" s="188">
        <f>SUM(N107:N114)</f>
        <v>31.902165</v>
      </c>
      <c r="R115" s="165">
        <v>43</v>
      </c>
      <c r="S115" s="66" t="s">
        <v>124</v>
      </c>
      <c r="T115" s="69" t="s">
        <v>127</v>
      </c>
      <c r="U115" s="345">
        <f>N115*R115</f>
        <v>1371.793095</v>
      </c>
    </row>
    <row r="116" spans="2:21" ht="15" customHeight="1" x14ac:dyDescent="0.3">
      <c r="B116" s="173"/>
      <c r="C116" s="47"/>
      <c r="D116" s="162" t="s">
        <v>112</v>
      </c>
      <c r="E116" s="293"/>
      <c r="F116" s="294"/>
      <c r="G116" s="510" t="s">
        <v>119</v>
      </c>
      <c r="H116" s="511"/>
      <c r="I116" s="511"/>
      <c r="J116" s="512"/>
      <c r="K116" s="286"/>
      <c r="L116" s="287" t="s">
        <v>110</v>
      </c>
      <c r="M116" s="288"/>
      <c r="N116" s="289"/>
      <c r="R116" s="67"/>
      <c r="S116" s="67"/>
      <c r="T116" s="68"/>
      <c r="U116" s="361"/>
    </row>
    <row r="117" spans="2:21" ht="12" customHeight="1" x14ac:dyDescent="0.3">
      <c r="B117" s="408">
        <v>12</v>
      </c>
      <c r="C117" s="411"/>
      <c r="D117" s="460" t="s">
        <v>130</v>
      </c>
      <c r="E117" s="421" t="s">
        <v>113</v>
      </c>
      <c r="F117" s="422" t="s">
        <v>219</v>
      </c>
      <c r="G117" s="441" t="s">
        <v>118</v>
      </c>
      <c r="H117" s="442"/>
      <c r="I117" s="442"/>
      <c r="J117" s="442"/>
      <c r="K117" s="387">
        <v>1.1000000000000001</v>
      </c>
      <c r="L117" s="417" t="s">
        <v>117</v>
      </c>
      <c r="M117" s="435">
        <f>(J119+J120+J121)/3</f>
        <v>1.8266666666666669</v>
      </c>
      <c r="N117" s="435">
        <f>K117*M117</f>
        <v>2.0093333333333336</v>
      </c>
      <c r="R117" s="67"/>
      <c r="S117" s="67"/>
      <c r="T117" s="68"/>
      <c r="U117" s="361"/>
    </row>
    <row r="118" spans="2:21" ht="8" customHeight="1" x14ac:dyDescent="0.3">
      <c r="B118" s="409"/>
      <c r="C118" s="412"/>
      <c r="D118" s="460"/>
      <c r="E118" s="421"/>
      <c r="F118" s="422"/>
      <c r="G118" s="124" t="s">
        <v>183</v>
      </c>
      <c r="H118" s="124" t="s">
        <v>184</v>
      </c>
      <c r="I118" s="124" t="s">
        <v>185</v>
      </c>
      <c r="J118" s="135" t="s">
        <v>186</v>
      </c>
      <c r="K118" s="387"/>
      <c r="L118" s="417"/>
      <c r="M118" s="435"/>
      <c r="N118" s="435"/>
      <c r="R118" s="67"/>
      <c r="S118" s="67"/>
      <c r="T118" s="68"/>
      <c r="U118" s="361"/>
    </row>
    <row r="119" spans="2:21" ht="13" customHeight="1" x14ac:dyDescent="0.3">
      <c r="B119" s="409"/>
      <c r="C119" s="412"/>
      <c r="D119" s="460"/>
      <c r="E119" s="421"/>
      <c r="F119" s="422"/>
      <c r="G119" s="341" t="s">
        <v>226</v>
      </c>
      <c r="H119" s="154" t="s">
        <v>227</v>
      </c>
      <c r="I119" s="333">
        <v>46199.698611111111</v>
      </c>
      <c r="J119" s="139">
        <v>2.16</v>
      </c>
      <c r="K119" s="387"/>
      <c r="L119" s="417"/>
      <c r="M119" s="435"/>
      <c r="N119" s="435"/>
      <c r="R119" s="67"/>
      <c r="S119" s="67"/>
      <c r="T119" s="68"/>
      <c r="U119" s="361"/>
    </row>
    <row r="120" spans="2:21" ht="19.5" customHeight="1" x14ac:dyDescent="0.3">
      <c r="B120" s="409"/>
      <c r="C120" s="412"/>
      <c r="D120" s="460"/>
      <c r="E120" s="421"/>
      <c r="F120" s="422"/>
      <c r="G120" s="151" t="s">
        <v>384</v>
      </c>
      <c r="H120" s="154" t="s">
        <v>385</v>
      </c>
      <c r="I120" s="333">
        <v>46199.713194444441</v>
      </c>
      <c r="J120" s="139">
        <v>1.46</v>
      </c>
      <c r="K120" s="387"/>
      <c r="L120" s="417"/>
      <c r="M120" s="435"/>
      <c r="N120" s="435"/>
      <c r="R120" s="67"/>
      <c r="S120" s="67"/>
      <c r="T120" s="68"/>
      <c r="U120" s="361"/>
    </row>
    <row r="121" spans="2:21" ht="13" customHeight="1" x14ac:dyDescent="0.3">
      <c r="B121" s="409"/>
      <c r="C121" s="413"/>
      <c r="D121" s="460"/>
      <c r="E121" s="421"/>
      <c r="F121" s="422"/>
      <c r="G121" s="152" t="s">
        <v>387</v>
      </c>
      <c r="H121" s="154" t="s">
        <v>386</v>
      </c>
      <c r="I121" s="340">
        <v>46199.716666666667</v>
      </c>
      <c r="J121" s="139">
        <v>1.86</v>
      </c>
      <c r="K121" s="387"/>
      <c r="L121" s="417"/>
      <c r="M121" s="435"/>
      <c r="N121" s="435"/>
      <c r="R121" s="67"/>
      <c r="S121" s="67"/>
      <c r="T121" s="68"/>
      <c r="U121" s="361"/>
    </row>
    <row r="122" spans="2:21" ht="8.25" customHeight="1" x14ac:dyDescent="0.3">
      <c r="B122" s="409"/>
      <c r="C122" s="159"/>
      <c r="D122" s="62" t="s">
        <v>115</v>
      </c>
      <c r="E122" s="56" t="s">
        <v>113</v>
      </c>
      <c r="F122" s="50">
        <v>21127</v>
      </c>
      <c r="G122" s="423" t="s">
        <v>114</v>
      </c>
      <c r="H122" s="424"/>
      <c r="I122" s="424"/>
      <c r="J122" s="425"/>
      <c r="K122" s="290">
        <v>9.4E-2</v>
      </c>
      <c r="L122" s="291" t="s">
        <v>110</v>
      </c>
      <c r="M122" s="337">
        <v>6.27</v>
      </c>
      <c r="N122" s="292">
        <f>K122*M122</f>
        <v>0.58938000000000001</v>
      </c>
      <c r="R122" s="67"/>
      <c r="S122" s="67"/>
      <c r="T122" s="68"/>
      <c r="U122" s="361"/>
    </row>
    <row r="123" spans="2:21" ht="8.25" customHeight="1" x14ac:dyDescent="0.3">
      <c r="B123" s="409"/>
      <c r="C123" s="159"/>
      <c r="D123" s="60" t="s">
        <v>1</v>
      </c>
      <c r="E123" s="24" t="s">
        <v>5</v>
      </c>
      <c r="F123" s="10">
        <v>88247</v>
      </c>
      <c r="G123" s="426" t="s">
        <v>6</v>
      </c>
      <c r="H123" s="427"/>
      <c r="I123" s="427"/>
      <c r="J123" s="428"/>
      <c r="K123" s="8">
        <v>2.3E-2</v>
      </c>
      <c r="L123" s="9" t="s">
        <v>7</v>
      </c>
      <c r="M123" s="275">
        <v>29.32</v>
      </c>
      <c r="N123" s="200">
        <f>M123*K123</f>
        <v>0.67435999999999996</v>
      </c>
      <c r="R123" s="67"/>
      <c r="S123" s="67"/>
      <c r="T123" s="68"/>
      <c r="U123" s="361"/>
    </row>
    <row r="124" spans="2:21" ht="8.25" customHeight="1" thickBot="1" x14ac:dyDescent="0.35">
      <c r="B124" s="410"/>
      <c r="C124" s="159"/>
      <c r="D124" s="60" t="s">
        <v>1</v>
      </c>
      <c r="E124" s="24" t="s">
        <v>5</v>
      </c>
      <c r="F124" s="123">
        <v>88264</v>
      </c>
      <c r="G124" s="440" t="s">
        <v>8</v>
      </c>
      <c r="H124" s="430"/>
      <c r="I124" s="430"/>
      <c r="J124" s="431"/>
      <c r="K124" s="60">
        <v>2.3E-2</v>
      </c>
      <c r="L124" s="9" t="s">
        <v>7</v>
      </c>
      <c r="M124" s="334">
        <v>46.65</v>
      </c>
      <c r="N124" s="201">
        <f>M124*K124</f>
        <v>1.0729499999999998</v>
      </c>
      <c r="R124" s="67"/>
      <c r="S124" s="67"/>
      <c r="T124" s="68"/>
      <c r="U124" s="361"/>
    </row>
    <row r="125" spans="2:21" ht="8.25" customHeight="1" thickBot="1" x14ac:dyDescent="0.35">
      <c r="D125" s="443"/>
      <c r="E125" s="419"/>
      <c r="F125" s="419"/>
      <c r="G125" s="296"/>
      <c r="H125" s="74"/>
      <c r="I125" s="74"/>
      <c r="J125" s="224" t="s">
        <v>9</v>
      </c>
      <c r="K125" s="91"/>
      <c r="L125" s="91"/>
      <c r="M125" s="183"/>
      <c r="N125" s="65">
        <f>SUM(N117:N124)</f>
        <v>4.3460233333333331</v>
      </c>
      <c r="R125" s="71">
        <v>707</v>
      </c>
      <c r="S125" s="66" t="s">
        <v>124</v>
      </c>
      <c r="T125" s="69" t="s">
        <v>127</v>
      </c>
      <c r="U125" s="345">
        <f>N125*R125</f>
        <v>3072.6384966666665</v>
      </c>
    </row>
    <row r="126" spans="2:21" ht="15" customHeight="1" x14ac:dyDescent="0.3">
      <c r="B126" s="173"/>
      <c r="C126" s="47"/>
      <c r="D126" s="162" t="s">
        <v>112</v>
      </c>
      <c r="E126" s="98"/>
      <c r="F126" s="285"/>
      <c r="G126" s="610" t="s">
        <v>172</v>
      </c>
      <c r="H126" s="511"/>
      <c r="I126" s="511"/>
      <c r="J126" s="512"/>
      <c r="K126" s="286"/>
      <c r="L126" s="287" t="s">
        <v>110</v>
      </c>
      <c r="M126" s="288"/>
      <c r="N126" s="289"/>
      <c r="R126" s="67"/>
      <c r="S126" s="67"/>
      <c r="T126" s="68"/>
      <c r="U126" s="361"/>
    </row>
    <row r="127" spans="2:21" ht="12" customHeight="1" x14ac:dyDescent="0.3">
      <c r="B127" s="408">
        <v>13</v>
      </c>
      <c r="C127" s="411"/>
      <c r="D127" s="460" t="s">
        <v>130</v>
      </c>
      <c r="E127" s="421" t="s">
        <v>113</v>
      </c>
      <c r="F127" s="422" t="s">
        <v>220</v>
      </c>
      <c r="G127" s="441" t="s">
        <v>173</v>
      </c>
      <c r="H127" s="442"/>
      <c r="I127" s="442"/>
      <c r="J127" s="442"/>
      <c r="K127" s="387">
        <v>1.1000000000000001</v>
      </c>
      <c r="L127" s="417" t="s">
        <v>117</v>
      </c>
      <c r="M127" s="435">
        <f>(J129+J130+J131)/3</f>
        <v>4.2833333333333332</v>
      </c>
      <c r="N127" s="435">
        <f>K127*M127</f>
        <v>4.7116666666666669</v>
      </c>
      <c r="R127" s="67"/>
      <c r="S127" s="67"/>
      <c r="T127" s="68"/>
      <c r="U127" s="361"/>
    </row>
    <row r="128" spans="2:21" ht="8" customHeight="1" x14ac:dyDescent="0.3">
      <c r="B128" s="409"/>
      <c r="C128" s="412"/>
      <c r="D128" s="460"/>
      <c r="E128" s="421"/>
      <c r="F128" s="422"/>
      <c r="G128" s="124" t="s">
        <v>183</v>
      </c>
      <c r="H128" s="124" t="s">
        <v>184</v>
      </c>
      <c r="I128" s="124" t="s">
        <v>185</v>
      </c>
      <c r="J128" s="135" t="s">
        <v>186</v>
      </c>
      <c r="K128" s="387"/>
      <c r="L128" s="388"/>
      <c r="M128" s="435"/>
      <c r="N128" s="435"/>
      <c r="R128" s="67"/>
      <c r="S128" s="67"/>
      <c r="T128" s="68"/>
      <c r="U128" s="361"/>
    </row>
    <row r="129" spans="2:21" ht="13" customHeight="1" x14ac:dyDescent="0.3">
      <c r="B129" s="409"/>
      <c r="C129" s="412"/>
      <c r="D129" s="460"/>
      <c r="E129" s="421"/>
      <c r="F129" s="422"/>
      <c r="G129" s="341" t="s">
        <v>226</v>
      </c>
      <c r="H129" s="154" t="s">
        <v>230</v>
      </c>
      <c r="I129" s="333">
        <v>46199.74722222222</v>
      </c>
      <c r="J129" s="139">
        <v>5</v>
      </c>
      <c r="K129" s="387"/>
      <c r="L129" s="388"/>
      <c r="M129" s="435"/>
      <c r="N129" s="435"/>
      <c r="R129" s="67"/>
      <c r="S129" s="67"/>
      <c r="T129" s="68"/>
      <c r="U129" s="361"/>
    </row>
    <row r="130" spans="2:21" ht="19.5" customHeight="1" x14ac:dyDescent="0.3">
      <c r="B130" s="409"/>
      <c r="C130" s="412"/>
      <c r="D130" s="460"/>
      <c r="E130" s="421"/>
      <c r="F130" s="422"/>
      <c r="G130" s="151" t="s">
        <v>388</v>
      </c>
      <c r="H130" s="154" t="s">
        <v>229</v>
      </c>
      <c r="I130" s="333">
        <v>46199.759722222225</v>
      </c>
      <c r="J130" s="139">
        <v>3.88</v>
      </c>
      <c r="K130" s="387"/>
      <c r="L130" s="388"/>
      <c r="M130" s="435"/>
      <c r="N130" s="435"/>
      <c r="R130" s="67"/>
      <c r="S130" s="67"/>
      <c r="T130" s="68"/>
      <c r="U130" s="361"/>
    </row>
    <row r="131" spans="2:21" ht="13" customHeight="1" x14ac:dyDescent="0.3">
      <c r="B131" s="409"/>
      <c r="C131" s="413"/>
      <c r="D131" s="460"/>
      <c r="E131" s="421"/>
      <c r="F131" s="422"/>
      <c r="G131" s="152" t="s">
        <v>384</v>
      </c>
      <c r="H131" s="154" t="s">
        <v>228</v>
      </c>
      <c r="I131" s="340">
        <v>46199.760416666664</v>
      </c>
      <c r="J131" s="139">
        <v>3.97</v>
      </c>
      <c r="K131" s="387"/>
      <c r="L131" s="388"/>
      <c r="M131" s="435"/>
      <c r="N131" s="435"/>
      <c r="R131" s="67"/>
      <c r="S131" s="67"/>
      <c r="T131" s="68"/>
      <c r="U131" s="361"/>
    </row>
    <row r="132" spans="2:21" ht="8.25" customHeight="1" x14ac:dyDescent="0.3">
      <c r="B132" s="409"/>
      <c r="C132" s="159"/>
      <c r="D132" s="62" t="s">
        <v>115</v>
      </c>
      <c r="E132" s="56" t="s">
        <v>113</v>
      </c>
      <c r="F132" s="50">
        <v>21127</v>
      </c>
      <c r="G132" s="423" t="s">
        <v>114</v>
      </c>
      <c r="H132" s="424"/>
      <c r="I132" s="424"/>
      <c r="J132" s="425"/>
      <c r="K132" s="290">
        <v>9.4E-2</v>
      </c>
      <c r="L132" s="291" t="s">
        <v>110</v>
      </c>
      <c r="M132" s="337">
        <v>6.27</v>
      </c>
      <c r="N132" s="292">
        <f>K132*M132</f>
        <v>0.58938000000000001</v>
      </c>
      <c r="R132" s="67"/>
      <c r="S132" s="67"/>
      <c r="T132" s="68"/>
      <c r="U132" s="361"/>
    </row>
    <row r="133" spans="2:21" ht="8.25" customHeight="1" x14ac:dyDescent="0.3">
      <c r="B133" s="409"/>
      <c r="C133" s="159"/>
      <c r="D133" s="60" t="s">
        <v>1</v>
      </c>
      <c r="E133" s="24" t="s">
        <v>5</v>
      </c>
      <c r="F133" s="10">
        <v>88247</v>
      </c>
      <c r="G133" s="426" t="s">
        <v>6</v>
      </c>
      <c r="H133" s="427"/>
      <c r="I133" s="427"/>
      <c r="J133" s="428"/>
      <c r="K133" s="8">
        <v>2.3E-2</v>
      </c>
      <c r="L133" s="9" t="s">
        <v>7</v>
      </c>
      <c r="M133" s="275">
        <v>29.32</v>
      </c>
      <c r="N133" s="200">
        <f>M133*K133</f>
        <v>0.67435999999999996</v>
      </c>
      <c r="R133" s="67"/>
      <c r="S133" s="67"/>
      <c r="T133" s="68"/>
      <c r="U133" s="361"/>
    </row>
    <row r="134" spans="2:21" ht="8.25" customHeight="1" thickBot="1" x14ac:dyDescent="0.35">
      <c r="B134" s="410"/>
      <c r="C134" s="159"/>
      <c r="D134" s="60" t="s">
        <v>1</v>
      </c>
      <c r="E134" s="24" t="s">
        <v>5</v>
      </c>
      <c r="F134" s="123">
        <v>88264</v>
      </c>
      <c r="G134" s="429" t="s">
        <v>8</v>
      </c>
      <c r="H134" s="430"/>
      <c r="I134" s="430"/>
      <c r="J134" s="431"/>
      <c r="K134" s="60">
        <v>2.3E-2</v>
      </c>
      <c r="L134" s="9" t="s">
        <v>7</v>
      </c>
      <c r="M134" s="334">
        <v>46.65</v>
      </c>
      <c r="N134" s="201">
        <f>M134*K134</f>
        <v>1.0729499999999998</v>
      </c>
      <c r="R134" s="67"/>
      <c r="S134" s="67"/>
      <c r="T134" s="68"/>
      <c r="U134" s="361"/>
    </row>
    <row r="135" spans="2:21" ht="8.25" customHeight="1" thickBot="1" x14ac:dyDescent="0.35">
      <c r="D135" s="443"/>
      <c r="E135" s="443"/>
      <c r="F135" s="459"/>
      <c r="G135" s="74"/>
      <c r="H135" s="74"/>
      <c r="I135" s="74"/>
      <c r="J135" s="224" t="s">
        <v>9</v>
      </c>
      <c r="K135" s="91"/>
      <c r="L135" s="91"/>
      <c r="M135" s="183"/>
      <c r="N135" s="65">
        <f>SUM(N127:N134)</f>
        <v>7.0483566666666668</v>
      </c>
      <c r="R135" s="71">
        <v>156</v>
      </c>
      <c r="S135" s="66" t="s">
        <v>124</v>
      </c>
      <c r="T135" s="69" t="s">
        <v>127</v>
      </c>
      <c r="U135" s="345">
        <f>N135*R135</f>
        <v>1099.5436400000001</v>
      </c>
    </row>
    <row r="136" spans="2:21" ht="15" customHeight="1" x14ac:dyDescent="0.3">
      <c r="C136" s="47"/>
      <c r="D136" s="162" t="s">
        <v>112</v>
      </c>
      <c r="E136" s="353"/>
      <c r="F136" s="354"/>
      <c r="G136" s="555" t="s">
        <v>310</v>
      </c>
      <c r="H136" s="556"/>
      <c r="I136" s="556"/>
      <c r="J136" s="557"/>
      <c r="K136" s="286"/>
      <c r="L136" s="287" t="s">
        <v>110</v>
      </c>
      <c r="M136" s="288"/>
      <c r="N136" s="289"/>
      <c r="R136" s="67"/>
      <c r="S136" s="67"/>
      <c r="T136" s="68"/>
      <c r="U136" s="361"/>
    </row>
    <row r="137" spans="2:21" ht="12" customHeight="1" x14ac:dyDescent="0.3">
      <c r="B137" s="408">
        <v>14</v>
      </c>
      <c r="C137" s="411"/>
      <c r="D137" s="460" t="s">
        <v>130</v>
      </c>
      <c r="E137" s="421" t="s">
        <v>113</v>
      </c>
      <c r="F137" s="422" t="s">
        <v>153</v>
      </c>
      <c r="G137" s="607" t="s">
        <v>284</v>
      </c>
      <c r="H137" s="442"/>
      <c r="I137" s="442"/>
      <c r="J137" s="442"/>
      <c r="K137" s="418">
        <v>1.1000000000000001</v>
      </c>
      <c r="L137" s="417" t="s">
        <v>117</v>
      </c>
      <c r="M137" s="435">
        <f>(J139+J140+J141)/3</f>
        <v>16.02</v>
      </c>
      <c r="N137" s="435">
        <f>K137*M137</f>
        <v>17.622</v>
      </c>
      <c r="R137" s="67"/>
      <c r="S137" s="67"/>
      <c r="T137" s="68"/>
      <c r="U137" s="361"/>
    </row>
    <row r="138" spans="2:21" ht="8" customHeight="1" x14ac:dyDescent="0.3">
      <c r="B138" s="409"/>
      <c r="C138" s="412"/>
      <c r="D138" s="460"/>
      <c r="E138" s="421"/>
      <c r="F138" s="422"/>
      <c r="G138" s="160" t="s">
        <v>183</v>
      </c>
      <c r="H138" s="124" t="s">
        <v>184</v>
      </c>
      <c r="I138" s="124" t="s">
        <v>185</v>
      </c>
      <c r="J138" s="135" t="s">
        <v>186</v>
      </c>
      <c r="K138" s="418"/>
      <c r="L138" s="417"/>
      <c r="M138" s="435"/>
      <c r="N138" s="435"/>
      <c r="R138" s="67"/>
      <c r="S138" s="67"/>
      <c r="T138" s="68"/>
      <c r="U138" s="361"/>
    </row>
    <row r="139" spans="2:21" ht="13" customHeight="1" x14ac:dyDescent="0.3">
      <c r="B139" s="409"/>
      <c r="C139" s="412"/>
      <c r="D139" s="460"/>
      <c r="E139" s="421"/>
      <c r="F139" s="422"/>
      <c r="G139" s="343" t="s">
        <v>285</v>
      </c>
      <c r="H139" s="154" t="s">
        <v>389</v>
      </c>
      <c r="I139" s="333">
        <v>46202.313194444447</v>
      </c>
      <c r="J139" s="139">
        <v>23.16</v>
      </c>
      <c r="K139" s="418"/>
      <c r="L139" s="417"/>
      <c r="M139" s="435"/>
      <c r="N139" s="435"/>
      <c r="R139" s="67"/>
      <c r="S139" s="67"/>
      <c r="T139" s="68"/>
      <c r="U139" s="361"/>
    </row>
    <row r="140" spans="2:21" ht="23" customHeight="1" x14ac:dyDescent="0.3">
      <c r="B140" s="409"/>
      <c r="C140" s="412"/>
      <c r="D140" s="460"/>
      <c r="E140" s="421"/>
      <c r="F140" s="422"/>
      <c r="G140" s="166" t="s">
        <v>287</v>
      </c>
      <c r="H140" s="154" t="s">
        <v>286</v>
      </c>
      <c r="I140" s="333">
        <v>46202.318055555559</v>
      </c>
      <c r="J140" s="139">
        <v>10.9</v>
      </c>
      <c r="K140" s="418"/>
      <c r="L140" s="417"/>
      <c r="M140" s="435"/>
      <c r="N140" s="435"/>
      <c r="R140" s="67"/>
      <c r="S140" s="67"/>
      <c r="T140" s="68"/>
      <c r="U140" s="361"/>
    </row>
    <row r="141" spans="2:21" ht="15" customHeight="1" x14ac:dyDescent="0.3">
      <c r="B141" s="409"/>
      <c r="C141" s="413"/>
      <c r="D141" s="460"/>
      <c r="E141" s="421"/>
      <c r="F141" s="422"/>
      <c r="G141" s="344" t="s">
        <v>289</v>
      </c>
      <c r="H141" s="154" t="s">
        <v>288</v>
      </c>
      <c r="I141" s="340">
        <v>46199.740972222222</v>
      </c>
      <c r="J141" s="139">
        <v>14</v>
      </c>
      <c r="K141" s="418"/>
      <c r="L141" s="417"/>
      <c r="M141" s="435"/>
      <c r="N141" s="435"/>
      <c r="R141" s="67"/>
      <c r="S141" s="67"/>
      <c r="T141" s="68"/>
      <c r="U141" s="361"/>
    </row>
    <row r="142" spans="2:21" ht="10.5" customHeight="1" x14ac:dyDescent="0.3">
      <c r="B142" s="409"/>
      <c r="C142" s="411"/>
      <c r="D142" s="516" t="s">
        <v>130</v>
      </c>
      <c r="E142" s="624" t="s">
        <v>113</v>
      </c>
      <c r="F142" s="629" t="s">
        <v>221</v>
      </c>
      <c r="G142" s="603" t="s">
        <v>263</v>
      </c>
      <c r="H142" s="500"/>
      <c r="I142" s="500"/>
      <c r="J142" s="500"/>
      <c r="K142" s="387">
        <v>0.32</v>
      </c>
      <c r="L142" s="417" t="s">
        <v>117</v>
      </c>
      <c r="M142" s="435">
        <f>(J144+J145+J146)/3</f>
        <v>25.233333333333334</v>
      </c>
      <c r="N142" s="435">
        <f>K142*M142</f>
        <v>8.0746666666666673</v>
      </c>
      <c r="R142" s="67"/>
      <c r="S142" s="67"/>
      <c r="T142" s="68"/>
      <c r="U142" s="361"/>
    </row>
    <row r="143" spans="2:21" ht="8" customHeight="1" x14ac:dyDescent="0.3">
      <c r="B143" s="409"/>
      <c r="C143" s="412"/>
      <c r="D143" s="460"/>
      <c r="E143" s="421"/>
      <c r="F143" s="630"/>
      <c r="G143" s="160" t="s">
        <v>183</v>
      </c>
      <c r="H143" s="124" t="s">
        <v>184</v>
      </c>
      <c r="I143" s="124" t="s">
        <v>185</v>
      </c>
      <c r="J143" s="135" t="s">
        <v>186</v>
      </c>
      <c r="K143" s="387"/>
      <c r="L143" s="417"/>
      <c r="M143" s="435"/>
      <c r="N143" s="435"/>
      <c r="R143" s="67"/>
      <c r="S143" s="67"/>
      <c r="T143" s="68"/>
      <c r="U143" s="361"/>
    </row>
    <row r="144" spans="2:21" ht="15.5" customHeight="1" x14ac:dyDescent="0.3">
      <c r="B144" s="409"/>
      <c r="C144" s="412"/>
      <c r="D144" s="460"/>
      <c r="E144" s="421"/>
      <c r="F144" s="630"/>
      <c r="G144" s="343" t="s">
        <v>292</v>
      </c>
      <c r="H144" s="154" t="s">
        <v>267</v>
      </c>
      <c r="I144" s="333">
        <v>46202.331250000003</v>
      </c>
      <c r="J144" s="139">
        <v>18.5</v>
      </c>
      <c r="K144" s="387"/>
      <c r="L144" s="417"/>
      <c r="M144" s="435"/>
      <c r="N144" s="435"/>
      <c r="R144" s="67"/>
      <c r="S144" s="67"/>
      <c r="T144" s="68"/>
      <c r="U144" s="361"/>
    </row>
    <row r="145" spans="2:21" ht="16.5" customHeight="1" x14ac:dyDescent="0.3">
      <c r="B145" s="409"/>
      <c r="C145" s="412"/>
      <c r="D145" s="460"/>
      <c r="E145" s="421"/>
      <c r="F145" s="630"/>
      <c r="G145" s="166" t="s">
        <v>294</v>
      </c>
      <c r="H145" s="154" t="s">
        <v>293</v>
      </c>
      <c r="I145" s="333">
        <v>46202.333333333336</v>
      </c>
      <c r="J145" s="139">
        <v>27.2</v>
      </c>
      <c r="K145" s="387"/>
      <c r="L145" s="417"/>
      <c r="M145" s="435"/>
      <c r="N145" s="435"/>
      <c r="R145" s="67"/>
      <c r="S145" s="67"/>
      <c r="T145" s="68"/>
      <c r="U145" s="366"/>
    </row>
    <row r="146" spans="2:21" ht="13" customHeight="1" x14ac:dyDescent="0.3">
      <c r="B146" s="409"/>
      <c r="C146" s="413"/>
      <c r="D146" s="633"/>
      <c r="E146" s="632"/>
      <c r="F146" s="631"/>
      <c r="G146" s="167" t="s">
        <v>295</v>
      </c>
      <c r="H146" s="154" t="s">
        <v>296</v>
      </c>
      <c r="I146" s="333">
        <v>46202.334027777775</v>
      </c>
      <c r="J146" s="139">
        <v>30</v>
      </c>
      <c r="K146" s="387"/>
      <c r="L146" s="417"/>
      <c r="M146" s="435"/>
      <c r="N146" s="435"/>
      <c r="R146" s="67"/>
      <c r="S146" s="67"/>
      <c r="U146" s="361"/>
    </row>
    <row r="147" spans="2:21" ht="12" customHeight="1" x14ac:dyDescent="0.3">
      <c r="B147" s="409"/>
      <c r="C147" s="411"/>
      <c r="D147" s="516" t="s">
        <v>130</v>
      </c>
      <c r="E147" s="624" t="s">
        <v>113</v>
      </c>
      <c r="F147" s="625" t="s">
        <v>154</v>
      </c>
      <c r="G147" s="499" t="s">
        <v>264</v>
      </c>
      <c r="H147" s="500"/>
      <c r="I147" s="500"/>
      <c r="J147" s="500"/>
      <c r="K147" s="387">
        <v>0.32</v>
      </c>
      <c r="L147" s="417" t="s">
        <v>117</v>
      </c>
      <c r="M147" s="435">
        <f>(J149+J150+J151)/3</f>
        <v>24.566666666666666</v>
      </c>
      <c r="N147" s="436">
        <f>K147*M147</f>
        <v>7.8613333333333335</v>
      </c>
      <c r="R147" s="67"/>
      <c r="S147" s="67"/>
      <c r="T147" s="68"/>
      <c r="U147" s="361"/>
    </row>
    <row r="148" spans="2:21" ht="8" customHeight="1" x14ac:dyDescent="0.3">
      <c r="B148" s="409"/>
      <c r="C148" s="412"/>
      <c r="D148" s="460"/>
      <c r="E148" s="421"/>
      <c r="F148" s="544"/>
      <c r="G148" s="124" t="s">
        <v>183</v>
      </c>
      <c r="H148" s="124" t="s">
        <v>184</v>
      </c>
      <c r="I148" s="124" t="s">
        <v>185</v>
      </c>
      <c r="J148" s="135" t="s">
        <v>186</v>
      </c>
      <c r="K148" s="387"/>
      <c r="L148" s="388"/>
      <c r="M148" s="435"/>
      <c r="N148" s="436"/>
      <c r="R148" s="67"/>
      <c r="S148" s="67"/>
      <c r="T148" s="68"/>
      <c r="U148" s="361"/>
    </row>
    <row r="149" spans="2:21" ht="16" customHeight="1" x14ac:dyDescent="0.3">
      <c r="B149" s="409"/>
      <c r="C149" s="412"/>
      <c r="D149" s="460"/>
      <c r="E149" s="421"/>
      <c r="F149" s="544"/>
      <c r="G149" s="151" t="s">
        <v>292</v>
      </c>
      <c r="H149" s="154" t="s">
        <v>266</v>
      </c>
      <c r="I149" s="333">
        <v>46202.337500000001</v>
      </c>
      <c r="J149" s="139">
        <v>18.5</v>
      </c>
      <c r="K149" s="387"/>
      <c r="L149" s="388"/>
      <c r="M149" s="435"/>
      <c r="N149" s="436"/>
      <c r="R149" s="67"/>
      <c r="S149" s="67"/>
      <c r="T149" s="68"/>
      <c r="U149" s="361"/>
    </row>
    <row r="150" spans="2:21" ht="17" customHeight="1" x14ac:dyDescent="0.3">
      <c r="B150" s="409"/>
      <c r="C150" s="412"/>
      <c r="D150" s="460"/>
      <c r="E150" s="421"/>
      <c r="F150" s="544"/>
      <c r="G150" s="151" t="s">
        <v>294</v>
      </c>
      <c r="H150" s="154" t="s">
        <v>298</v>
      </c>
      <c r="I150" s="333">
        <v>46202.39166666667</v>
      </c>
      <c r="J150" s="139">
        <v>25.2</v>
      </c>
      <c r="K150" s="387"/>
      <c r="L150" s="388"/>
      <c r="M150" s="435"/>
      <c r="N150" s="436"/>
      <c r="R150" s="67"/>
      <c r="S150" s="67"/>
      <c r="T150" s="68"/>
      <c r="U150" s="361"/>
    </row>
    <row r="151" spans="2:21" ht="13" customHeight="1" x14ac:dyDescent="0.3">
      <c r="B151" s="409"/>
      <c r="C151" s="412"/>
      <c r="D151" s="460"/>
      <c r="E151" s="421"/>
      <c r="F151" s="544"/>
      <c r="G151" s="152" t="s">
        <v>295</v>
      </c>
      <c r="H151" s="154" t="s">
        <v>297</v>
      </c>
      <c r="I151" s="333">
        <v>46202.341666666667</v>
      </c>
      <c r="J151" s="139">
        <v>30</v>
      </c>
      <c r="K151" s="387"/>
      <c r="L151" s="388"/>
      <c r="M151" s="435"/>
      <c r="N151" s="436"/>
      <c r="R151" s="67"/>
      <c r="S151" s="67"/>
      <c r="T151" s="68"/>
      <c r="U151" s="361"/>
    </row>
    <row r="152" spans="2:21" ht="12" customHeight="1" x14ac:dyDescent="0.3">
      <c r="B152" s="409"/>
      <c r="C152" s="411"/>
      <c r="D152" s="516" t="s">
        <v>130</v>
      </c>
      <c r="E152" s="624" t="s">
        <v>113</v>
      </c>
      <c r="F152" s="625" t="s">
        <v>222</v>
      </c>
      <c r="G152" s="499" t="s">
        <v>225</v>
      </c>
      <c r="H152" s="500"/>
      <c r="I152" s="500"/>
      <c r="J152" s="500"/>
      <c r="K152" s="387">
        <v>1.2E-2</v>
      </c>
      <c r="L152" s="417" t="s">
        <v>117</v>
      </c>
      <c r="M152" s="435">
        <f>(J154+J155+J156)/3</f>
        <v>27.633333333333336</v>
      </c>
      <c r="N152" s="435">
        <f>K152*M152</f>
        <v>0.33160000000000006</v>
      </c>
      <c r="R152" s="67"/>
      <c r="S152" s="67"/>
      <c r="T152" s="68"/>
      <c r="U152" s="361"/>
    </row>
    <row r="153" spans="2:21" ht="8" customHeight="1" x14ac:dyDescent="0.3">
      <c r="B153" s="409"/>
      <c r="C153" s="412"/>
      <c r="D153" s="460"/>
      <c r="E153" s="421"/>
      <c r="F153" s="544"/>
      <c r="G153" s="124" t="s">
        <v>183</v>
      </c>
      <c r="H153" s="124" t="s">
        <v>184</v>
      </c>
      <c r="I153" s="124" t="s">
        <v>185</v>
      </c>
      <c r="J153" s="135" t="s">
        <v>186</v>
      </c>
      <c r="K153" s="387"/>
      <c r="L153" s="388"/>
      <c r="M153" s="435"/>
      <c r="N153" s="435"/>
      <c r="R153" s="67"/>
      <c r="S153" s="67"/>
      <c r="T153" s="68"/>
      <c r="U153" s="361"/>
    </row>
    <row r="154" spans="2:21" ht="16" customHeight="1" x14ac:dyDescent="0.3">
      <c r="B154" s="409"/>
      <c r="C154" s="412"/>
      <c r="D154" s="460"/>
      <c r="E154" s="421"/>
      <c r="F154" s="544"/>
      <c r="G154" s="151" t="s">
        <v>391</v>
      </c>
      <c r="H154" s="154" t="s">
        <v>392</v>
      </c>
      <c r="I154" s="333">
        <v>46202.35</v>
      </c>
      <c r="J154" s="139">
        <v>20</v>
      </c>
      <c r="K154" s="387"/>
      <c r="L154" s="388"/>
      <c r="M154" s="435"/>
      <c r="N154" s="435"/>
      <c r="R154" s="67"/>
      <c r="S154" s="67"/>
      <c r="T154" s="68"/>
      <c r="U154" s="361"/>
    </row>
    <row r="155" spans="2:21" ht="17" customHeight="1" x14ac:dyDescent="0.3">
      <c r="B155" s="409"/>
      <c r="C155" s="412"/>
      <c r="D155" s="460"/>
      <c r="E155" s="421"/>
      <c r="F155" s="544"/>
      <c r="G155" s="151" t="s">
        <v>393</v>
      </c>
      <c r="H155" s="154" t="s">
        <v>394</v>
      </c>
      <c r="I155" s="333">
        <v>46202.39166666667</v>
      </c>
      <c r="J155" s="139">
        <v>28</v>
      </c>
      <c r="K155" s="387"/>
      <c r="L155" s="388"/>
      <c r="M155" s="435"/>
      <c r="N155" s="435"/>
      <c r="R155" s="67"/>
      <c r="S155" s="67"/>
      <c r="T155" s="68"/>
      <c r="U155" s="361"/>
    </row>
    <row r="156" spans="2:21" ht="13" customHeight="1" x14ac:dyDescent="0.3">
      <c r="B156" s="409"/>
      <c r="C156" s="413"/>
      <c r="D156" s="460"/>
      <c r="E156" s="421"/>
      <c r="F156" s="544"/>
      <c r="G156" s="152" t="s">
        <v>390</v>
      </c>
      <c r="H156" s="154" t="s">
        <v>282</v>
      </c>
      <c r="I156" s="333">
        <v>46202.365972222222</v>
      </c>
      <c r="J156" s="139">
        <v>34.9</v>
      </c>
      <c r="K156" s="387"/>
      <c r="L156" s="388"/>
      <c r="M156" s="435"/>
      <c r="N156" s="435"/>
      <c r="R156" s="67"/>
      <c r="S156" s="67" t="s">
        <v>281</v>
      </c>
      <c r="T156" s="68"/>
      <c r="U156" s="361"/>
    </row>
    <row r="157" spans="2:21" ht="8.25" customHeight="1" x14ac:dyDescent="0.3">
      <c r="B157" s="409"/>
      <c r="C157" s="132"/>
      <c r="D157" s="62" t="s">
        <v>115</v>
      </c>
      <c r="E157" s="56" t="s">
        <v>113</v>
      </c>
      <c r="F157" s="50">
        <v>21127</v>
      </c>
      <c r="G157" s="423" t="s">
        <v>114</v>
      </c>
      <c r="H157" s="424"/>
      <c r="I157" s="424"/>
      <c r="J157" s="425"/>
      <c r="K157" s="290">
        <v>9.4E-2</v>
      </c>
      <c r="L157" s="291" t="s">
        <v>110</v>
      </c>
      <c r="M157" s="337">
        <v>6.27</v>
      </c>
      <c r="N157" s="292">
        <f>K157*M157</f>
        <v>0.58938000000000001</v>
      </c>
      <c r="R157" s="67"/>
      <c r="S157" s="67"/>
      <c r="T157" s="68"/>
      <c r="U157" s="361"/>
    </row>
    <row r="158" spans="2:21" ht="8.25" customHeight="1" x14ac:dyDescent="0.3">
      <c r="B158" s="409"/>
      <c r="C158" s="132"/>
      <c r="D158" s="60" t="s">
        <v>1</v>
      </c>
      <c r="E158" s="24" t="s">
        <v>5</v>
      </c>
      <c r="F158" s="10">
        <v>88247</v>
      </c>
      <c r="G158" s="432" t="s">
        <v>6</v>
      </c>
      <c r="H158" s="433"/>
      <c r="I158" s="433"/>
      <c r="J158" s="434"/>
      <c r="K158" s="8">
        <v>2.3E-2</v>
      </c>
      <c r="L158" s="9" t="s">
        <v>7</v>
      </c>
      <c r="M158" s="275">
        <v>29.32</v>
      </c>
      <c r="N158" s="200">
        <f>M158*K158</f>
        <v>0.67435999999999996</v>
      </c>
      <c r="R158" s="67"/>
      <c r="S158" s="67"/>
      <c r="T158" s="68"/>
      <c r="U158" s="361"/>
    </row>
    <row r="159" spans="2:21" ht="8.25" customHeight="1" thickBot="1" x14ac:dyDescent="0.35">
      <c r="B159" s="410"/>
      <c r="C159" s="133"/>
      <c r="D159" s="60" t="s">
        <v>1</v>
      </c>
      <c r="E159" s="24" t="s">
        <v>5</v>
      </c>
      <c r="F159" s="10">
        <v>88264</v>
      </c>
      <c r="G159" s="432" t="s">
        <v>8</v>
      </c>
      <c r="H159" s="433"/>
      <c r="I159" s="427"/>
      <c r="J159" s="434"/>
      <c r="K159" s="8">
        <v>2.3E-2</v>
      </c>
      <c r="L159" s="9" t="s">
        <v>7</v>
      </c>
      <c r="M159" s="334">
        <v>46.65</v>
      </c>
      <c r="N159" s="201">
        <f>M159*K159</f>
        <v>1.0729499999999998</v>
      </c>
      <c r="R159" s="67"/>
      <c r="S159" s="67"/>
      <c r="T159" s="68"/>
      <c r="U159" s="361"/>
    </row>
    <row r="160" spans="2:21" ht="8.25" customHeight="1" thickBot="1" x14ac:dyDescent="0.35">
      <c r="D160" s="443"/>
      <c r="E160" s="419"/>
      <c r="F160" s="420"/>
      <c r="G160" s="119"/>
      <c r="H160" s="119"/>
      <c r="I160" s="296"/>
      <c r="J160" s="105" t="s">
        <v>9</v>
      </c>
      <c r="K160" s="91"/>
      <c r="L160" s="91"/>
      <c r="M160" s="183"/>
      <c r="N160" s="65">
        <f>SUM(N137:N159)</f>
        <v>36.226289999999999</v>
      </c>
      <c r="R160" s="165">
        <v>254</v>
      </c>
      <c r="S160" s="66" t="s">
        <v>124</v>
      </c>
      <c r="T160" s="69" t="s">
        <v>127</v>
      </c>
      <c r="U160" s="345">
        <f>N160*R160</f>
        <v>9201.4776600000005</v>
      </c>
    </row>
    <row r="161" spans="2:21" ht="15" customHeight="1" x14ac:dyDescent="0.3">
      <c r="C161" s="47"/>
      <c r="D161" s="162" t="s">
        <v>112</v>
      </c>
      <c r="E161" s="98"/>
      <c r="F161" s="20"/>
      <c r="G161" s="597" t="s">
        <v>170</v>
      </c>
      <c r="H161" s="598"/>
      <c r="I161" s="599"/>
      <c r="J161" s="600"/>
      <c r="K161" s="306"/>
      <c r="L161" s="307" t="s">
        <v>110</v>
      </c>
      <c r="M161" s="308"/>
      <c r="N161" s="309"/>
      <c r="R161" s="67"/>
      <c r="S161" s="67"/>
      <c r="T161" s="68"/>
      <c r="U161" s="361"/>
    </row>
    <row r="162" spans="2:21" ht="10" customHeight="1" x14ac:dyDescent="0.3">
      <c r="B162" s="408">
        <v>15</v>
      </c>
      <c r="C162" s="411"/>
      <c r="D162" s="460" t="s">
        <v>130</v>
      </c>
      <c r="E162" s="421" t="s">
        <v>113</v>
      </c>
      <c r="F162" s="422" t="s">
        <v>223</v>
      </c>
      <c r="G162" s="499" t="s">
        <v>171</v>
      </c>
      <c r="H162" s="500"/>
      <c r="I162" s="500"/>
      <c r="J162" s="500"/>
      <c r="K162" s="418">
        <v>1</v>
      </c>
      <c r="L162" s="417" t="s">
        <v>117</v>
      </c>
      <c r="M162" s="435">
        <f>(J164+J165+J166)/3</f>
        <v>85.009999999999991</v>
      </c>
      <c r="N162" s="435">
        <f>K162*M162</f>
        <v>85.009999999999991</v>
      </c>
      <c r="R162" s="67"/>
      <c r="S162" s="67"/>
      <c r="T162" s="68"/>
      <c r="U162" s="361"/>
    </row>
    <row r="163" spans="2:21" ht="8" customHeight="1" x14ac:dyDescent="0.3">
      <c r="B163" s="409"/>
      <c r="C163" s="412"/>
      <c r="D163" s="379"/>
      <c r="E163" s="382"/>
      <c r="F163" s="422"/>
      <c r="G163" s="124" t="s">
        <v>183</v>
      </c>
      <c r="H163" s="124" t="s">
        <v>184</v>
      </c>
      <c r="I163" s="124" t="s">
        <v>185</v>
      </c>
      <c r="J163" s="135" t="s">
        <v>186</v>
      </c>
      <c r="K163" s="418"/>
      <c r="L163" s="417"/>
      <c r="M163" s="435"/>
      <c r="N163" s="435"/>
      <c r="R163" s="67"/>
      <c r="S163" s="67"/>
      <c r="T163" s="68"/>
      <c r="U163" s="361"/>
    </row>
    <row r="164" spans="2:21" ht="13" customHeight="1" x14ac:dyDescent="0.3">
      <c r="B164" s="409"/>
      <c r="C164" s="412"/>
      <c r="D164" s="379"/>
      <c r="E164" s="382"/>
      <c r="F164" s="422"/>
      <c r="G164" s="151" t="s">
        <v>395</v>
      </c>
      <c r="H164" s="154" t="s">
        <v>396</v>
      </c>
      <c r="I164" s="333">
        <v>46202.379166666666</v>
      </c>
      <c r="J164" s="342">
        <v>99.9</v>
      </c>
      <c r="K164" s="418"/>
      <c r="L164" s="417"/>
      <c r="M164" s="435"/>
      <c r="N164" s="435"/>
      <c r="R164" s="67"/>
      <c r="S164" s="67"/>
      <c r="T164" s="68"/>
      <c r="U164" s="361"/>
    </row>
    <row r="165" spans="2:21" ht="16" customHeight="1" x14ac:dyDescent="0.3">
      <c r="B165" s="409"/>
      <c r="C165" s="412"/>
      <c r="D165" s="379"/>
      <c r="E165" s="382"/>
      <c r="F165" s="422"/>
      <c r="G165" s="151" t="s">
        <v>271</v>
      </c>
      <c r="H165" s="154" t="s">
        <v>268</v>
      </c>
      <c r="I165" s="333">
        <v>46199.393055555556</v>
      </c>
      <c r="J165" s="342">
        <v>76.739999999999995</v>
      </c>
      <c r="K165" s="418"/>
      <c r="L165" s="417"/>
      <c r="M165" s="435"/>
      <c r="N165" s="435"/>
      <c r="R165" s="67"/>
      <c r="S165" s="67"/>
      <c r="T165" s="68"/>
      <c r="U165" s="361"/>
    </row>
    <row r="166" spans="2:21" ht="13" customHeight="1" x14ac:dyDescent="0.3">
      <c r="B166" s="409"/>
      <c r="C166" s="413"/>
      <c r="D166" s="379"/>
      <c r="E166" s="382"/>
      <c r="F166" s="422"/>
      <c r="G166" s="152" t="s">
        <v>270</v>
      </c>
      <c r="H166" s="154" t="s">
        <v>269</v>
      </c>
      <c r="I166" s="333">
        <v>46202.390277777777</v>
      </c>
      <c r="J166" s="342">
        <v>78.39</v>
      </c>
      <c r="K166" s="418"/>
      <c r="L166" s="417"/>
      <c r="M166" s="435"/>
      <c r="N166" s="435"/>
      <c r="R166" s="67"/>
      <c r="S166" s="67"/>
      <c r="T166" s="68"/>
      <c r="U166" s="361"/>
    </row>
    <row r="167" spans="2:21" ht="16.5" customHeight="1" x14ac:dyDescent="0.3">
      <c r="B167" s="409"/>
      <c r="C167" s="159"/>
      <c r="D167" s="70" t="s">
        <v>115</v>
      </c>
      <c r="E167" s="49" t="s">
        <v>113</v>
      </c>
      <c r="F167" s="48">
        <v>392</v>
      </c>
      <c r="G167" s="465" t="s">
        <v>149</v>
      </c>
      <c r="H167" s="438"/>
      <c r="I167" s="438"/>
      <c r="J167" s="439"/>
      <c r="K167" s="244">
        <v>0.66669999999999996</v>
      </c>
      <c r="L167" s="170" t="s">
        <v>110</v>
      </c>
      <c r="M167" s="327">
        <v>1.05</v>
      </c>
      <c r="N167" s="310">
        <f>K167*M167</f>
        <v>0.70003499999999996</v>
      </c>
      <c r="R167" s="67"/>
      <c r="S167" s="67"/>
      <c r="T167" s="68"/>
      <c r="U167" s="361"/>
    </row>
    <row r="168" spans="2:21" ht="16.5" customHeight="1" x14ac:dyDescent="0.3">
      <c r="B168" s="409"/>
      <c r="C168" s="159"/>
      <c r="D168" s="70" t="s">
        <v>115</v>
      </c>
      <c r="E168" s="49" t="s">
        <v>113</v>
      </c>
      <c r="F168" s="48">
        <v>11950</v>
      </c>
      <c r="G168" s="404" t="s">
        <v>152</v>
      </c>
      <c r="H168" s="438"/>
      <c r="I168" s="438"/>
      <c r="J168" s="439"/>
      <c r="K168" s="48">
        <v>1</v>
      </c>
      <c r="L168" s="49" t="s">
        <v>110</v>
      </c>
      <c r="M168" s="193">
        <v>0.2</v>
      </c>
      <c r="N168" s="203">
        <v>0.4</v>
      </c>
      <c r="R168" s="67"/>
      <c r="S168" s="67"/>
      <c r="T168" s="68"/>
      <c r="U168" s="361"/>
    </row>
    <row r="169" spans="2:21" ht="8.25" customHeight="1" x14ac:dyDescent="0.3">
      <c r="B169" s="409"/>
      <c r="C169" s="159"/>
      <c r="D169" s="62" t="s">
        <v>115</v>
      </c>
      <c r="E169" s="101" t="s">
        <v>132</v>
      </c>
      <c r="F169" s="102">
        <v>88247</v>
      </c>
      <c r="G169" s="547" t="s">
        <v>128</v>
      </c>
      <c r="H169" s="427"/>
      <c r="I169" s="427"/>
      <c r="J169" s="428"/>
      <c r="K169" s="299">
        <v>4.4200000000000003E-2</v>
      </c>
      <c r="L169" s="85" t="s">
        <v>96</v>
      </c>
      <c r="M169" s="275">
        <v>29.32</v>
      </c>
      <c r="N169" s="204">
        <f>M169*K169</f>
        <v>1.2959440000000002</v>
      </c>
      <c r="R169" s="67"/>
      <c r="S169" s="67"/>
      <c r="T169" s="68"/>
      <c r="U169" s="361"/>
    </row>
    <row r="170" spans="2:21" ht="8.25" customHeight="1" thickBot="1" x14ac:dyDescent="0.35">
      <c r="B170" s="410"/>
      <c r="C170" s="133"/>
      <c r="D170" s="62" t="s">
        <v>115</v>
      </c>
      <c r="E170" s="101" t="s">
        <v>132</v>
      </c>
      <c r="F170" s="158">
        <v>88264</v>
      </c>
      <c r="G170" s="548" t="s">
        <v>133</v>
      </c>
      <c r="H170" s="430"/>
      <c r="I170" s="596"/>
      <c r="J170" s="431"/>
      <c r="K170" s="300">
        <v>0.1946</v>
      </c>
      <c r="L170" s="148" t="s">
        <v>96</v>
      </c>
      <c r="M170" s="334">
        <v>46.65</v>
      </c>
      <c r="N170" s="298">
        <f>M170*K170</f>
        <v>9.0780899999999995</v>
      </c>
      <c r="R170" s="67"/>
      <c r="S170" s="67"/>
      <c r="T170" s="68"/>
      <c r="U170" s="361"/>
    </row>
    <row r="171" spans="2:21" ht="8.25" customHeight="1" thickBot="1" x14ac:dyDescent="0.35">
      <c r="D171" s="443"/>
      <c r="E171" s="443"/>
      <c r="F171" s="443"/>
      <c r="G171" s="74"/>
      <c r="H171" s="74"/>
      <c r="I171" s="296"/>
      <c r="J171" s="297" t="s">
        <v>9</v>
      </c>
      <c r="K171" s="224"/>
      <c r="L171" s="224"/>
      <c r="M171" s="302"/>
      <c r="N171" s="65">
        <f>SUM(N162:N170)</f>
        <v>96.484069000000005</v>
      </c>
      <c r="R171" s="71">
        <v>3</v>
      </c>
      <c r="S171" s="66" t="s">
        <v>124</v>
      </c>
      <c r="T171" s="69" t="s">
        <v>127</v>
      </c>
      <c r="U171" s="345">
        <f>N171*R171</f>
        <v>289.45220700000004</v>
      </c>
    </row>
    <row r="172" spans="2:21" ht="15" customHeight="1" x14ac:dyDescent="0.3">
      <c r="C172" s="47"/>
      <c r="D172" s="162" t="s">
        <v>112</v>
      </c>
      <c r="E172" s="208"/>
      <c r="F172" s="104"/>
      <c r="G172" s="601" t="s">
        <v>167</v>
      </c>
      <c r="H172" s="511"/>
      <c r="I172" s="602"/>
      <c r="J172" s="511"/>
      <c r="K172" s="100"/>
      <c r="L172" s="163" t="s">
        <v>110</v>
      </c>
      <c r="M172" s="182"/>
      <c r="N172" s="301"/>
      <c r="R172" s="67"/>
      <c r="S172" s="67"/>
      <c r="T172" s="68"/>
      <c r="U172" s="361"/>
    </row>
    <row r="173" spans="2:21" ht="12" customHeight="1" x14ac:dyDescent="0.3">
      <c r="B173" s="408">
        <v>16</v>
      </c>
      <c r="C173" s="411"/>
      <c r="D173" s="460" t="s">
        <v>130</v>
      </c>
      <c r="E173" s="421" t="s">
        <v>113</v>
      </c>
      <c r="F173" s="422" t="s">
        <v>224</v>
      </c>
      <c r="G173" s="499" t="s">
        <v>168</v>
      </c>
      <c r="H173" s="500"/>
      <c r="I173" s="500"/>
      <c r="J173" s="500"/>
      <c r="K173" s="418">
        <v>1.1000000000000001</v>
      </c>
      <c r="L173" s="417" t="s">
        <v>117</v>
      </c>
      <c r="M173" s="435">
        <f>(J175+J176+J177)/3</f>
        <v>12.389999999999999</v>
      </c>
      <c r="N173" s="435">
        <f>K173*M173</f>
        <v>13.629</v>
      </c>
      <c r="R173" s="67"/>
      <c r="S173" s="67"/>
      <c r="T173" s="68"/>
      <c r="U173" s="361"/>
    </row>
    <row r="174" spans="2:21" ht="8" customHeight="1" x14ac:dyDescent="0.3">
      <c r="B174" s="409"/>
      <c r="C174" s="412"/>
      <c r="D174" s="379"/>
      <c r="E174" s="382"/>
      <c r="F174" s="422"/>
      <c r="G174" s="124" t="s">
        <v>183</v>
      </c>
      <c r="H174" s="124" t="s">
        <v>184</v>
      </c>
      <c r="I174" s="124" t="s">
        <v>185</v>
      </c>
      <c r="J174" s="135" t="s">
        <v>186</v>
      </c>
      <c r="K174" s="418"/>
      <c r="L174" s="417"/>
      <c r="M174" s="435"/>
      <c r="N174" s="435"/>
      <c r="R174" s="67"/>
      <c r="S174" s="67"/>
      <c r="T174" s="68"/>
      <c r="U174" s="361"/>
    </row>
    <row r="175" spans="2:21" ht="13" customHeight="1" x14ac:dyDescent="0.3">
      <c r="B175" s="409"/>
      <c r="C175" s="412"/>
      <c r="D175" s="379"/>
      <c r="E175" s="382"/>
      <c r="F175" s="422"/>
      <c r="G175" s="151" t="s">
        <v>271</v>
      </c>
      <c r="H175" s="154" t="s">
        <v>272</v>
      </c>
      <c r="I175" s="333">
        <v>46202.397222222222</v>
      </c>
      <c r="J175" s="342">
        <v>11.06</v>
      </c>
      <c r="K175" s="418"/>
      <c r="L175" s="417"/>
      <c r="M175" s="435"/>
      <c r="N175" s="435"/>
      <c r="R175" s="67"/>
      <c r="S175" s="67"/>
      <c r="T175" s="68"/>
      <c r="U175" s="361"/>
    </row>
    <row r="176" spans="2:21" ht="14" customHeight="1" x14ac:dyDescent="0.3">
      <c r="B176" s="409"/>
      <c r="C176" s="412"/>
      <c r="D176" s="379"/>
      <c r="E176" s="382"/>
      <c r="F176" s="422"/>
      <c r="G176" s="151" t="s">
        <v>209</v>
      </c>
      <c r="H176" s="154" t="s">
        <v>273</v>
      </c>
      <c r="I176" s="333">
        <v>46202.400694444441</v>
      </c>
      <c r="J176" s="342">
        <v>17.989999999999998</v>
      </c>
      <c r="K176" s="418"/>
      <c r="L176" s="417"/>
      <c r="M176" s="435"/>
      <c r="N176" s="435"/>
      <c r="R176" s="67"/>
      <c r="S176" s="67"/>
      <c r="T176" s="68"/>
      <c r="U176" s="361"/>
    </row>
    <row r="177" spans="2:21" ht="13" customHeight="1" x14ac:dyDescent="0.3">
      <c r="B177" s="409"/>
      <c r="C177" s="412"/>
      <c r="D177" s="379"/>
      <c r="E177" s="382"/>
      <c r="F177" s="422"/>
      <c r="G177" s="152" t="s">
        <v>275</v>
      </c>
      <c r="H177" s="154" t="s">
        <v>274</v>
      </c>
      <c r="I177" s="333">
        <v>46202.40347222222</v>
      </c>
      <c r="J177" s="342">
        <v>8.1199999999999992</v>
      </c>
      <c r="K177" s="418"/>
      <c r="L177" s="417"/>
      <c r="M177" s="435"/>
      <c r="N177" s="435"/>
      <c r="R177" s="67"/>
      <c r="S177" s="67"/>
      <c r="T177" s="68"/>
      <c r="U177" s="361"/>
    </row>
    <row r="178" spans="2:21" ht="12" customHeight="1" x14ac:dyDescent="0.3">
      <c r="B178" s="409"/>
      <c r="C178" s="411"/>
      <c r="D178" s="516" t="s">
        <v>130</v>
      </c>
      <c r="E178" s="444" t="s">
        <v>113</v>
      </c>
      <c r="F178" s="518" t="s">
        <v>147</v>
      </c>
      <c r="G178" s="521" t="s">
        <v>278</v>
      </c>
      <c r="H178" s="522"/>
      <c r="I178" s="522"/>
      <c r="J178" s="522"/>
      <c r="K178" s="418">
        <v>1</v>
      </c>
      <c r="L178" s="417" t="s">
        <v>117</v>
      </c>
      <c r="M178" s="435">
        <f>(J180+J181+J182)/3</f>
        <v>15.466666666666667</v>
      </c>
      <c r="N178" s="435">
        <f>K178*M178</f>
        <v>15.466666666666667</v>
      </c>
      <c r="R178" s="67"/>
      <c r="S178" s="67"/>
      <c r="T178" s="68"/>
      <c r="U178" s="361"/>
    </row>
    <row r="179" spans="2:21" ht="8" customHeight="1" x14ac:dyDescent="0.3">
      <c r="B179" s="409"/>
      <c r="C179" s="412"/>
      <c r="D179" s="379"/>
      <c r="E179" s="445"/>
      <c r="F179" s="519"/>
      <c r="G179" s="160" t="s">
        <v>183</v>
      </c>
      <c r="H179" s="124" t="s">
        <v>184</v>
      </c>
      <c r="I179" s="124" t="s">
        <v>185</v>
      </c>
      <c r="J179" s="135" t="s">
        <v>186</v>
      </c>
      <c r="K179" s="418"/>
      <c r="L179" s="417"/>
      <c r="M179" s="435"/>
      <c r="N179" s="435"/>
      <c r="R179" s="67"/>
      <c r="S179" s="67"/>
      <c r="T179" s="68"/>
      <c r="U179" s="361"/>
    </row>
    <row r="180" spans="2:21" ht="13" customHeight="1" x14ac:dyDescent="0.3">
      <c r="B180" s="409"/>
      <c r="C180" s="412"/>
      <c r="D180" s="379"/>
      <c r="E180" s="445"/>
      <c r="F180" s="519"/>
      <c r="G180" s="166" t="s">
        <v>291</v>
      </c>
      <c r="H180" s="154" t="s">
        <v>290</v>
      </c>
      <c r="I180" s="333">
        <v>46202.413888888892</v>
      </c>
      <c r="J180" s="342">
        <v>14</v>
      </c>
      <c r="K180" s="418"/>
      <c r="L180" s="417"/>
      <c r="M180" s="435"/>
      <c r="N180" s="435"/>
      <c r="R180" s="67"/>
      <c r="S180" s="67"/>
      <c r="T180" s="68"/>
      <c r="U180" s="361"/>
    </row>
    <row r="181" spans="2:21" ht="17" customHeight="1" x14ac:dyDescent="0.3">
      <c r="B181" s="409"/>
      <c r="C181" s="412"/>
      <c r="D181" s="379"/>
      <c r="E181" s="445"/>
      <c r="F181" s="519"/>
      <c r="G181" s="343" t="s">
        <v>397</v>
      </c>
      <c r="H181" s="154" t="s">
        <v>398</v>
      </c>
      <c r="I181" s="333">
        <v>46202.418749999997</v>
      </c>
      <c r="J181" s="342">
        <v>12.5</v>
      </c>
      <c r="K181" s="418"/>
      <c r="L181" s="417"/>
      <c r="M181" s="435"/>
      <c r="N181" s="435"/>
      <c r="R181" s="67"/>
      <c r="S181" s="67"/>
      <c r="T181" s="68"/>
      <c r="U181" s="361"/>
    </row>
    <row r="182" spans="2:21" ht="13" customHeight="1" x14ac:dyDescent="0.3">
      <c r="B182" s="409"/>
      <c r="C182" s="413"/>
      <c r="D182" s="517"/>
      <c r="E182" s="446"/>
      <c r="F182" s="520"/>
      <c r="G182" s="167" t="s">
        <v>200</v>
      </c>
      <c r="H182" s="154" t="s">
        <v>279</v>
      </c>
      <c r="I182" s="333">
        <v>46202.429166666669</v>
      </c>
      <c r="J182" s="342">
        <v>19.899999999999999</v>
      </c>
      <c r="K182" s="418"/>
      <c r="L182" s="417"/>
      <c r="M182" s="435"/>
      <c r="N182" s="435"/>
      <c r="R182" s="67"/>
      <c r="S182" s="67"/>
      <c r="T182" s="68"/>
      <c r="U182" s="361"/>
    </row>
    <row r="183" spans="2:21" ht="8.25" customHeight="1" x14ac:dyDescent="0.3">
      <c r="B183" s="409"/>
      <c r="C183" s="159"/>
      <c r="D183" s="303" t="s">
        <v>115</v>
      </c>
      <c r="E183" s="304" t="s">
        <v>132</v>
      </c>
      <c r="F183" s="305">
        <v>88247</v>
      </c>
      <c r="G183" s="547" t="s">
        <v>128</v>
      </c>
      <c r="H183" s="427"/>
      <c r="I183" s="427"/>
      <c r="J183" s="428"/>
      <c r="K183" s="99">
        <v>4.4200000000000003E-2</v>
      </c>
      <c r="L183" s="103" t="s">
        <v>96</v>
      </c>
      <c r="M183" s="275">
        <v>29.32</v>
      </c>
      <c r="N183" s="206">
        <f>M183*K183</f>
        <v>1.2959440000000002</v>
      </c>
      <c r="R183" s="67"/>
      <c r="S183" s="67"/>
      <c r="T183" s="68"/>
      <c r="U183" s="361"/>
    </row>
    <row r="184" spans="2:21" ht="8.25" customHeight="1" thickBot="1" x14ac:dyDescent="0.35">
      <c r="B184" s="410"/>
      <c r="C184" s="159"/>
      <c r="D184" s="62" t="s">
        <v>115</v>
      </c>
      <c r="E184" s="101" t="s">
        <v>132</v>
      </c>
      <c r="F184" s="158">
        <v>88264</v>
      </c>
      <c r="G184" s="548" t="s">
        <v>133</v>
      </c>
      <c r="H184" s="430"/>
      <c r="I184" s="430"/>
      <c r="J184" s="431"/>
      <c r="K184" s="62">
        <v>0.1946</v>
      </c>
      <c r="L184" s="56" t="s">
        <v>96</v>
      </c>
      <c r="M184" s="334">
        <v>46.65</v>
      </c>
      <c r="N184" s="205">
        <f>M184*K184</f>
        <v>9.0780899999999995</v>
      </c>
      <c r="R184" s="67"/>
      <c r="S184" s="67"/>
      <c r="T184" s="68"/>
      <c r="U184" s="361"/>
    </row>
    <row r="185" spans="2:21" ht="8.25" customHeight="1" thickBot="1" x14ac:dyDescent="0.35">
      <c r="D185" s="443"/>
      <c r="E185" s="419"/>
      <c r="F185" s="420"/>
      <c r="G185" s="74"/>
      <c r="H185" s="74"/>
      <c r="I185" s="74"/>
      <c r="J185" s="224" t="s">
        <v>9</v>
      </c>
      <c r="K185" s="105"/>
      <c r="L185" s="105"/>
      <c r="M185" s="185"/>
      <c r="N185" s="65">
        <f>SUM(N173:N184)</f>
        <v>39.469700666666668</v>
      </c>
      <c r="R185" s="71">
        <v>254</v>
      </c>
      <c r="S185" s="66" t="s">
        <v>124</v>
      </c>
      <c r="T185" s="69" t="s">
        <v>127</v>
      </c>
      <c r="U185" s="345">
        <f>N185*R185</f>
        <v>10025.303969333334</v>
      </c>
    </row>
    <row r="186" spans="2:21" ht="15" customHeight="1" x14ac:dyDescent="0.3">
      <c r="C186" s="47"/>
      <c r="D186" s="162" t="s">
        <v>112</v>
      </c>
      <c r="E186" s="98"/>
      <c r="F186" s="285"/>
      <c r="G186" s="510" t="s">
        <v>169</v>
      </c>
      <c r="H186" s="511"/>
      <c r="I186" s="511"/>
      <c r="J186" s="512"/>
      <c r="K186" s="311"/>
      <c r="L186" s="164" t="s">
        <v>110</v>
      </c>
      <c r="M186" s="184"/>
      <c r="N186" s="202"/>
      <c r="R186" s="67"/>
      <c r="S186" s="67"/>
      <c r="T186" s="68"/>
      <c r="U186" s="361"/>
    </row>
    <row r="187" spans="2:21" ht="35.5" customHeight="1" x14ac:dyDescent="0.3">
      <c r="B187" s="408">
        <v>17</v>
      </c>
      <c r="C187" s="159"/>
      <c r="D187" s="70" t="s">
        <v>115</v>
      </c>
      <c r="E187" s="49" t="s">
        <v>113</v>
      </c>
      <c r="F187" s="48">
        <v>2580</v>
      </c>
      <c r="G187" s="465" t="s">
        <v>299</v>
      </c>
      <c r="H187" s="405"/>
      <c r="I187" s="405"/>
      <c r="J187" s="406"/>
      <c r="K187" s="120">
        <v>1</v>
      </c>
      <c r="L187" s="49" t="s">
        <v>110</v>
      </c>
      <c r="M187" s="194">
        <v>17.010000000000002</v>
      </c>
      <c r="N187" s="349">
        <f>K187*M187</f>
        <v>17.010000000000002</v>
      </c>
      <c r="R187" s="67"/>
      <c r="S187" s="67"/>
      <c r="T187" s="68"/>
      <c r="U187" s="361"/>
    </row>
    <row r="188" spans="2:21" ht="8.25" customHeight="1" x14ac:dyDescent="0.3">
      <c r="B188" s="409"/>
      <c r="C188" s="411"/>
      <c r="D188" s="518" t="s">
        <v>130</v>
      </c>
      <c r="E188" s="503" t="s">
        <v>113</v>
      </c>
      <c r="F188" s="505" t="s">
        <v>235</v>
      </c>
      <c r="G188" s="545" t="s">
        <v>311</v>
      </c>
      <c r="H188" s="546"/>
      <c r="I188" s="546"/>
      <c r="J188" s="546"/>
      <c r="K188" s="390">
        <v>2</v>
      </c>
      <c r="L188" s="449" t="s">
        <v>110</v>
      </c>
      <c r="M188" s="396">
        <f>(J190+J191+J192)/3</f>
        <v>0.31666666666666671</v>
      </c>
      <c r="N188" s="399">
        <f>K188*M188</f>
        <v>0.63333333333333341</v>
      </c>
      <c r="R188" s="67"/>
      <c r="S188" s="67"/>
      <c r="T188" s="68"/>
      <c r="U188" s="361"/>
    </row>
    <row r="189" spans="2:21" ht="8" customHeight="1" x14ac:dyDescent="0.3">
      <c r="B189" s="409"/>
      <c r="C189" s="412"/>
      <c r="D189" s="391"/>
      <c r="E189" s="504"/>
      <c r="F189" s="422"/>
      <c r="G189" s="160" t="s">
        <v>183</v>
      </c>
      <c r="H189" s="124" t="s">
        <v>184</v>
      </c>
      <c r="I189" s="124" t="s">
        <v>185</v>
      </c>
      <c r="J189" s="135" t="s">
        <v>186</v>
      </c>
      <c r="K189" s="391"/>
      <c r="L189" s="450"/>
      <c r="M189" s="397"/>
      <c r="N189" s="400"/>
      <c r="R189" s="67"/>
      <c r="S189" s="67"/>
      <c r="T189" s="68"/>
      <c r="U189" s="361"/>
    </row>
    <row r="190" spans="2:21" ht="13" customHeight="1" x14ac:dyDescent="0.3">
      <c r="B190" s="409"/>
      <c r="C190" s="412"/>
      <c r="D190" s="391"/>
      <c r="E190" s="504"/>
      <c r="F190" s="422"/>
      <c r="G190" s="166" t="s">
        <v>210</v>
      </c>
      <c r="H190" s="154" t="s">
        <v>312</v>
      </c>
      <c r="I190" s="333">
        <v>46199.44027777778</v>
      </c>
      <c r="J190" s="342">
        <v>0.28000000000000003</v>
      </c>
      <c r="K190" s="391"/>
      <c r="L190" s="450"/>
      <c r="M190" s="397"/>
      <c r="N190" s="400"/>
      <c r="R190" s="67"/>
      <c r="S190" s="67"/>
      <c r="T190" s="68"/>
      <c r="U190" s="361"/>
    </row>
    <row r="191" spans="2:21" ht="19.5" customHeight="1" x14ac:dyDescent="0.3">
      <c r="B191" s="409"/>
      <c r="C191" s="412"/>
      <c r="D191" s="391"/>
      <c r="E191" s="504"/>
      <c r="F191" s="422"/>
      <c r="G191" s="166" t="s">
        <v>314</v>
      </c>
      <c r="H191" s="154" t="s">
        <v>313</v>
      </c>
      <c r="I191" s="333">
        <v>46202.443055555559</v>
      </c>
      <c r="J191" s="342">
        <v>0.4</v>
      </c>
      <c r="K191" s="391"/>
      <c r="L191" s="450"/>
      <c r="M191" s="397"/>
      <c r="N191" s="400"/>
      <c r="R191" s="67"/>
      <c r="T191" s="68"/>
      <c r="U191" s="361"/>
    </row>
    <row r="192" spans="2:21" ht="13" customHeight="1" x14ac:dyDescent="0.3">
      <c r="B192" s="409"/>
      <c r="C192" s="413"/>
      <c r="D192" s="392"/>
      <c r="E192" s="504"/>
      <c r="F192" s="422"/>
      <c r="G192" s="167" t="s">
        <v>388</v>
      </c>
      <c r="H192" s="154" t="s">
        <v>399</v>
      </c>
      <c r="I192" s="333">
        <v>46202.446527777778</v>
      </c>
      <c r="J192" s="355">
        <v>0.27</v>
      </c>
      <c r="K192" s="392"/>
      <c r="L192" s="450"/>
      <c r="M192" s="398"/>
      <c r="N192" s="401"/>
      <c r="R192" s="67"/>
      <c r="S192" s="67"/>
      <c r="T192" s="68"/>
      <c r="U192" s="361"/>
    </row>
    <row r="193" spans="2:21" ht="8.25" customHeight="1" x14ac:dyDescent="0.3">
      <c r="B193" s="409"/>
      <c r="C193" s="411"/>
      <c r="D193" s="379" t="s">
        <v>130</v>
      </c>
      <c r="E193" s="381" t="s">
        <v>113</v>
      </c>
      <c r="F193" s="551" t="s">
        <v>236</v>
      </c>
      <c r="G193" s="552" t="s">
        <v>321</v>
      </c>
      <c r="H193" s="553"/>
      <c r="I193" s="553"/>
      <c r="J193" s="554"/>
      <c r="K193" s="447">
        <v>3</v>
      </c>
      <c r="L193" s="393" t="s">
        <v>110</v>
      </c>
      <c r="M193" s="451">
        <f>(J195+J196+J197)/3</f>
        <v>12.313333333333333</v>
      </c>
      <c r="N193" s="399">
        <f>K193*M193</f>
        <v>36.94</v>
      </c>
      <c r="R193" s="67"/>
      <c r="S193" s="67"/>
      <c r="T193" s="68"/>
      <c r="U193" s="361"/>
    </row>
    <row r="194" spans="2:21" ht="8" customHeight="1" x14ac:dyDescent="0.3">
      <c r="B194" s="409"/>
      <c r="C194" s="412"/>
      <c r="D194" s="379"/>
      <c r="E194" s="382"/>
      <c r="F194" s="422"/>
      <c r="G194" s="160" t="s">
        <v>183</v>
      </c>
      <c r="H194" s="124" t="s">
        <v>184</v>
      </c>
      <c r="I194" s="124" t="s">
        <v>185</v>
      </c>
      <c r="J194" s="135" t="s">
        <v>186</v>
      </c>
      <c r="K194" s="447"/>
      <c r="L194" s="394"/>
      <c r="M194" s="451"/>
      <c r="N194" s="400"/>
      <c r="R194" s="67"/>
      <c r="S194" s="67"/>
      <c r="T194" s="68"/>
      <c r="U194" s="361"/>
    </row>
    <row r="195" spans="2:21" ht="13" customHeight="1" x14ac:dyDescent="0.3">
      <c r="B195" s="409"/>
      <c r="C195" s="412"/>
      <c r="D195" s="379"/>
      <c r="E195" s="382"/>
      <c r="F195" s="422"/>
      <c r="G195" s="166" t="s">
        <v>316</v>
      </c>
      <c r="H195" s="154" t="s">
        <v>315</v>
      </c>
      <c r="I195" s="333">
        <v>46199.45208333333</v>
      </c>
      <c r="J195" s="342">
        <v>8.1</v>
      </c>
      <c r="K195" s="447"/>
      <c r="L195" s="394"/>
      <c r="M195" s="451"/>
      <c r="N195" s="400"/>
      <c r="R195" s="67"/>
      <c r="S195" s="67"/>
      <c r="T195" s="68"/>
      <c r="U195" s="361"/>
    </row>
    <row r="196" spans="2:21" ht="19.5" customHeight="1" x14ac:dyDescent="0.3">
      <c r="B196" s="409"/>
      <c r="C196" s="412"/>
      <c r="D196" s="379"/>
      <c r="E196" s="382"/>
      <c r="F196" s="422"/>
      <c r="G196" s="166" t="s">
        <v>318</v>
      </c>
      <c r="H196" s="154" t="s">
        <v>317</v>
      </c>
      <c r="I196" s="333">
        <v>46199.453472222223</v>
      </c>
      <c r="J196" s="342">
        <v>10.85</v>
      </c>
      <c r="K196" s="447"/>
      <c r="L196" s="394"/>
      <c r="M196" s="451"/>
      <c r="N196" s="400"/>
      <c r="R196" s="67"/>
      <c r="S196" s="67"/>
      <c r="T196" s="68"/>
      <c r="U196" s="361"/>
    </row>
    <row r="197" spans="2:21" ht="13" customHeight="1" x14ac:dyDescent="0.3">
      <c r="B197" s="409"/>
      <c r="C197" s="413"/>
      <c r="D197" s="379"/>
      <c r="E197" s="382"/>
      <c r="F197" s="422"/>
      <c r="G197" s="167" t="s">
        <v>319</v>
      </c>
      <c r="H197" s="154" t="s">
        <v>320</v>
      </c>
      <c r="I197" s="333">
        <v>46199.453472222223</v>
      </c>
      <c r="J197" s="342">
        <v>17.989999999999998</v>
      </c>
      <c r="K197" s="448"/>
      <c r="L197" s="395"/>
      <c r="M197" s="452"/>
      <c r="N197" s="401"/>
      <c r="R197" s="67"/>
      <c r="S197" s="67"/>
      <c r="T197" s="68"/>
      <c r="U197" s="361"/>
    </row>
    <row r="198" spans="2:21" ht="16.5" customHeight="1" x14ac:dyDescent="0.3">
      <c r="B198" s="409"/>
      <c r="C198" s="159"/>
      <c r="D198" s="70" t="s">
        <v>115</v>
      </c>
      <c r="E198" s="49" t="s">
        <v>113</v>
      </c>
      <c r="F198" s="48">
        <v>11950</v>
      </c>
      <c r="G198" s="404" t="s">
        <v>152</v>
      </c>
      <c r="H198" s="405"/>
      <c r="I198" s="405"/>
      <c r="J198" s="406"/>
      <c r="K198" s="48">
        <v>2</v>
      </c>
      <c r="L198" s="170" t="s">
        <v>110</v>
      </c>
      <c r="M198" s="193">
        <v>0.2</v>
      </c>
      <c r="N198" s="310">
        <f>K198*M198</f>
        <v>0.4</v>
      </c>
      <c r="R198" s="67"/>
      <c r="S198" s="67"/>
      <c r="T198" s="68"/>
      <c r="U198" s="361"/>
    </row>
    <row r="199" spans="2:21" ht="8.25" customHeight="1" x14ac:dyDescent="0.3">
      <c r="B199" s="409"/>
      <c r="C199" s="159"/>
      <c r="D199" s="62" t="s">
        <v>115</v>
      </c>
      <c r="E199" s="101" t="s">
        <v>132</v>
      </c>
      <c r="F199" s="102">
        <v>88247</v>
      </c>
      <c r="G199" s="466" t="s">
        <v>128</v>
      </c>
      <c r="H199" s="467"/>
      <c r="I199" s="467"/>
      <c r="J199" s="468"/>
      <c r="K199" s="50">
        <v>0.40079999999999999</v>
      </c>
      <c r="L199" s="56" t="s">
        <v>96</v>
      </c>
      <c r="M199" s="275">
        <v>29.32</v>
      </c>
      <c r="N199" s="204">
        <f>M199*K199</f>
        <v>11.751455999999999</v>
      </c>
      <c r="R199" s="67"/>
      <c r="S199" s="67"/>
      <c r="T199" s="68"/>
      <c r="U199" s="361"/>
    </row>
    <row r="200" spans="2:21" ht="8.25" customHeight="1" thickBot="1" x14ac:dyDescent="0.35">
      <c r="B200" s="410"/>
      <c r="C200" s="159"/>
      <c r="D200" s="62" t="s">
        <v>115</v>
      </c>
      <c r="E200" s="101" t="s">
        <v>132</v>
      </c>
      <c r="F200" s="158">
        <v>88264</v>
      </c>
      <c r="G200" s="508" t="s">
        <v>133</v>
      </c>
      <c r="H200" s="470"/>
      <c r="I200" s="470"/>
      <c r="J200" s="509"/>
      <c r="K200" s="62">
        <v>0.40079999999999999</v>
      </c>
      <c r="L200" s="56" t="s">
        <v>96</v>
      </c>
      <c r="M200" s="334">
        <v>46.65</v>
      </c>
      <c r="N200" s="205">
        <f>M200*K200</f>
        <v>18.697319999999998</v>
      </c>
      <c r="R200" s="67"/>
      <c r="S200" s="67"/>
      <c r="T200" s="68"/>
      <c r="U200" s="361"/>
    </row>
    <row r="201" spans="2:21" ht="8.25" customHeight="1" thickBot="1" x14ac:dyDescent="0.35">
      <c r="D201" s="443"/>
      <c r="E201" s="419"/>
      <c r="F201" s="420"/>
      <c r="G201" s="74"/>
      <c r="H201" s="74"/>
      <c r="I201" s="74"/>
      <c r="J201" s="224" t="s">
        <v>9</v>
      </c>
      <c r="K201" s="105"/>
      <c r="L201" s="105"/>
      <c r="M201" s="185"/>
      <c r="N201" s="65">
        <f>SUM(N187:N200)</f>
        <v>85.432109333333329</v>
      </c>
      <c r="Q201">
        <v>0</v>
      </c>
      <c r="R201" s="71">
        <v>206</v>
      </c>
      <c r="S201" s="66" t="s">
        <v>134</v>
      </c>
      <c r="T201" s="69" t="s">
        <v>127</v>
      </c>
      <c r="U201" s="345">
        <f>N201*R201</f>
        <v>17599.014522666665</v>
      </c>
    </row>
    <row r="202" spans="2:21" ht="15" customHeight="1" x14ac:dyDescent="0.3">
      <c r="C202" s="47"/>
      <c r="D202" s="162" t="s">
        <v>112</v>
      </c>
      <c r="E202" s="98"/>
      <c r="F202" s="285"/>
      <c r="G202" s="555" t="s">
        <v>369</v>
      </c>
      <c r="H202" s="556"/>
      <c r="I202" s="556"/>
      <c r="J202" s="557"/>
      <c r="K202" s="357"/>
      <c r="L202" s="307" t="s">
        <v>110</v>
      </c>
      <c r="M202" s="308"/>
      <c r="N202" s="309"/>
      <c r="R202" s="67"/>
      <c r="S202" s="67"/>
      <c r="T202" s="68"/>
      <c r="U202" s="361"/>
    </row>
    <row r="203" spans="2:21" ht="35.5" customHeight="1" x14ac:dyDescent="0.3">
      <c r="B203" s="408">
        <v>18</v>
      </c>
      <c r="C203" s="411"/>
      <c r="D203" s="379" t="s">
        <v>130</v>
      </c>
      <c r="E203" s="381" t="s">
        <v>113</v>
      </c>
      <c r="F203" s="505" t="s">
        <v>237</v>
      </c>
      <c r="G203" s="549" t="s">
        <v>349</v>
      </c>
      <c r="H203" s="550"/>
      <c r="I203" s="550"/>
      <c r="J203" s="550"/>
      <c r="K203" s="390">
        <v>1</v>
      </c>
      <c r="L203" s="393" t="s">
        <v>110</v>
      </c>
      <c r="M203" s="396">
        <f>(J205+J206+J207)/3</f>
        <v>705.27</v>
      </c>
      <c r="N203" s="399">
        <f>K203*M203</f>
        <v>705.27</v>
      </c>
      <c r="R203" s="67"/>
      <c r="S203" s="67"/>
      <c r="T203" s="68"/>
      <c r="U203" s="361"/>
    </row>
    <row r="204" spans="2:21" ht="8" customHeight="1" x14ac:dyDescent="0.3">
      <c r="B204" s="409"/>
      <c r="C204" s="412"/>
      <c r="D204" s="379"/>
      <c r="E204" s="382"/>
      <c r="F204" s="422"/>
      <c r="G204" s="160" t="s">
        <v>183</v>
      </c>
      <c r="H204" s="124" t="s">
        <v>184</v>
      </c>
      <c r="I204" s="124" t="s">
        <v>185</v>
      </c>
      <c r="J204" s="135" t="s">
        <v>186</v>
      </c>
      <c r="K204" s="391"/>
      <c r="L204" s="394"/>
      <c r="M204" s="397"/>
      <c r="N204" s="400"/>
      <c r="R204" s="67"/>
      <c r="S204" s="67"/>
      <c r="T204" s="68"/>
      <c r="U204" s="361"/>
    </row>
    <row r="205" spans="2:21" ht="13" customHeight="1" x14ac:dyDescent="0.3">
      <c r="B205" s="409"/>
      <c r="C205" s="412"/>
      <c r="D205" s="379"/>
      <c r="E205" s="382"/>
      <c r="F205" s="422"/>
      <c r="G205" s="166" t="s">
        <v>280</v>
      </c>
      <c r="H205" s="154" t="s">
        <v>324</v>
      </c>
      <c r="I205" s="333">
        <v>46202.459027777775</v>
      </c>
      <c r="J205" s="342">
        <v>758.02</v>
      </c>
      <c r="K205" s="391"/>
      <c r="L205" s="394"/>
      <c r="M205" s="397"/>
      <c r="N205" s="400"/>
      <c r="R205" s="67"/>
      <c r="S205" s="67"/>
      <c r="T205" s="68"/>
      <c r="U205" s="361"/>
    </row>
    <row r="206" spans="2:21" ht="19.5" customHeight="1" x14ac:dyDescent="0.3">
      <c r="B206" s="409"/>
      <c r="C206" s="412"/>
      <c r="D206" s="379"/>
      <c r="E206" s="382"/>
      <c r="F206" s="422"/>
      <c r="G206" s="166" t="s">
        <v>328</v>
      </c>
      <c r="H206" s="154" t="s">
        <v>327</v>
      </c>
      <c r="I206" s="333">
        <v>46202.46875</v>
      </c>
      <c r="J206" s="342">
        <v>617.99</v>
      </c>
      <c r="K206" s="391"/>
      <c r="L206" s="394"/>
      <c r="M206" s="397"/>
      <c r="N206" s="400"/>
      <c r="R206" s="67"/>
      <c r="S206" s="67"/>
      <c r="T206" s="68"/>
      <c r="U206" s="361"/>
    </row>
    <row r="207" spans="2:21" ht="13" customHeight="1" x14ac:dyDescent="0.3">
      <c r="B207" s="409"/>
      <c r="C207" s="413"/>
      <c r="D207" s="379"/>
      <c r="E207" s="382"/>
      <c r="F207" s="544"/>
      <c r="G207" s="151" t="s">
        <v>326</v>
      </c>
      <c r="H207" s="154" t="s">
        <v>325</v>
      </c>
      <c r="I207" s="333">
        <v>46202.470833333333</v>
      </c>
      <c r="J207" s="342">
        <v>739.8</v>
      </c>
      <c r="K207" s="392"/>
      <c r="L207" s="395"/>
      <c r="M207" s="398"/>
      <c r="N207" s="401"/>
      <c r="R207" s="67"/>
      <c r="S207" s="67"/>
      <c r="T207" s="68"/>
      <c r="U207" s="361"/>
    </row>
    <row r="208" spans="2:21" ht="12" customHeight="1" x14ac:dyDescent="0.3">
      <c r="B208" s="409"/>
      <c r="C208" s="411"/>
      <c r="D208" s="516" t="s">
        <v>130</v>
      </c>
      <c r="E208" s="444" t="s">
        <v>113</v>
      </c>
      <c r="F208" s="518" t="s">
        <v>147</v>
      </c>
      <c r="G208" s="521" t="s">
        <v>278</v>
      </c>
      <c r="H208" s="522"/>
      <c r="I208" s="522"/>
      <c r="J208" s="522"/>
      <c r="K208" s="418">
        <v>1</v>
      </c>
      <c r="L208" s="417" t="s">
        <v>117</v>
      </c>
      <c r="M208" s="435">
        <f>(J210+J211+J212)/3</f>
        <v>17.63</v>
      </c>
      <c r="N208" s="435">
        <f>K208*M208</f>
        <v>17.63</v>
      </c>
      <c r="R208" s="67"/>
      <c r="S208" s="67"/>
      <c r="T208" s="68"/>
      <c r="U208" s="361"/>
    </row>
    <row r="209" spans="2:21" ht="8" customHeight="1" x14ac:dyDescent="0.3">
      <c r="B209" s="409"/>
      <c r="C209" s="412"/>
      <c r="D209" s="379"/>
      <c r="E209" s="445"/>
      <c r="F209" s="519"/>
      <c r="G209" s="160" t="s">
        <v>183</v>
      </c>
      <c r="H209" s="124" t="s">
        <v>184</v>
      </c>
      <c r="I209" s="124" t="s">
        <v>185</v>
      </c>
      <c r="J209" s="135" t="s">
        <v>186</v>
      </c>
      <c r="K209" s="418"/>
      <c r="L209" s="417"/>
      <c r="M209" s="435"/>
      <c r="N209" s="435"/>
      <c r="R209" s="67"/>
      <c r="S209" s="67"/>
      <c r="T209" s="68"/>
      <c r="U209" s="361"/>
    </row>
    <row r="210" spans="2:21" ht="13" customHeight="1" x14ac:dyDescent="0.3">
      <c r="B210" s="409"/>
      <c r="C210" s="412"/>
      <c r="D210" s="379"/>
      <c r="E210" s="445"/>
      <c r="F210" s="519"/>
      <c r="G210" s="166" t="s">
        <v>291</v>
      </c>
      <c r="H210" s="154" t="s">
        <v>290</v>
      </c>
      <c r="I210" s="333">
        <v>46202.413888888892</v>
      </c>
      <c r="J210" s="342">
        <v>14</v>
      </c>
      <c r="K210" s="418"/>
      <c r="L210" s="417"/>
      <c r="M210" s="435"/>
      <c r="N210" s="435"/>
      <c r="R210" s="67"/>
      <c r="S210" s="67"/>
      <c r="T210" s="68"/>
      <c r="U210" s="361"/>
    </row>
    <row r="211" spans="2:21" ht="17" customHeight="1" x14ac:dyDescent="0.3">
      <c r="B211" s="409"/>
      <c r="C211" s="412"/>
      <c r="D211" s="379"/>
      <c r="E211" s="445"/>
      <c r="F211" s="519"/>
      <c r="G211" s="343" t="s">
        <v>397</v>
      </c>
      <c r="H211" s="154" t="s">
        <v>398</v>
      </c>
      <c r="I211" s="333">
        <v>46202.418749999997</v>
      </c>
      <c r="J211" s="342">
        <v>18.989999999999998</v>
      </c>
      <c r="K211" s="418"/>
      <c r="L211" s="417"/>
      <c r="M211" s="435"/>
      <c r="N211" s="435"/>
      <c r="R211" s="67"/>
      <c r="S211" s="67"/>
      <c r="T211" s="68"/>
      <c r="U211" s="361"/>
    </row>
    <row r="212" spans="2:21" ht="13" customHeight="1" x14ac:dyDescent="0.3">
      <c r="B212" s="409"/>
      <c r="C212" s="413"/>
      <c r="D212" s="517"/>
      <c r="E212" s="446"/>
      <c r="F212" s="520"/>
      <c r="G212" s="167" t="s">
        <v>200</v>
      </c>
      <c r="H212" s="154" t="s">
        <v>279</v>
      </c>
      <c r="I212" s="333">
        <v>46202.429166666669</v>
      </c>
      <c r="J212" s="342">
        <v>19.899999999999999</v>
      </c>
      <c r="K212" s="418"/>
      <c r="L212" s="417"/>
      <c r="M212" s="435"/>
      <c r="N212" s="435"/>
      <c r="R212" s="67"/>
      <c r="S212" s="67"/>
      <c r="T212" s="68"/>
      <c r="U212" s="361"/>
    </row>
    <row r="213" spans="2:21" ht="8.25" customHeight="1" x14ac:dyDescent="0.3">
      <c r="B213" s="409"/>
      <c r="C213" s="159"/>
      <c r="D213" s="62" t="s">
        <v>115</v>
      </c>
      <c r="E213" s="101" t="s">
        <v>132</v>
      </c>
      <c r="F213" s="102">
        <v>88247</v>
      </c>
      <c r="G213" s="423" t="s">
        <v>128</v>
      </c>
      <c r="H213" s="403"/>
      <c r="I213" s="403"/>
      <c r="J213" s="502"/>
      <c r="K213" s="50">
        <v>0.5</v>
      </c>
      <c r="L213" s="56" t="s">
        <v>96</v>
      </c>
      <c r="M213" s="275">
        <v>29.32</v>
      </c>
      <c r="N213" s="204">
        <f>M213*K213</f>
        <v>14.66</v>
      </c>
      <c r="R213" s="67"/>
      <c r="S213" s="67"/>
      <c r="T213" s="68"/>
      <c r="U213" s="361"/>
    </row>
    <row r="214" spans="2:21" ht="8.25" customHeight="1" thickBot="1" x14ac:dyDescent="0.35">
      <c r="B214" s="410"/>
      <c r="C214" s="159"/>
      <c r="D214" s="62" t="s">
        <v>115</v>
      </c>
      <c r="E214" s="101" t="s">
        <v>132</v>
      </c>
      <c r="F214" s="102">
        <v>88264</v>
      </c>
      <c r="G214" s="423" t="s">
        <v>133</v>
      </c>
      <c r="H214" s="403"/>
      <c r="I214" s="403"/>
      <c r="J214" s="502"/>
      <c r="K214" s="50">
        <v>0.5</v>
      </c>
      <c r="L214" s="56" t="s">
        <v>96</v>
      </c>
      <c r="M214" s="334">
        <v>46.65</v>
      </c>
      <c r="N214" s="205">
        <f>M214*K214</f>
        <v>23.324999999999999</v>
      </c>
      <c r="R214" s="67"/>
      <c r="S214" s="67"/>
      <c r="T214" s="68"/>
      <c r="U214" s="361"/>
    </row>
    <row r="215" spans="2:21" ht="8.25" customHeight="1" thickBot="1" x14ac:dyDescent="0.35">
      <c r="D215" s="443"/>
      <c r="E215" s="419"/>
      <c r="F215" s="420"/>
      <c r="G215" s="119"/>
      <c r="H215" s="119"/>
      <c r="I215" s="119"/>
      <c r="J215" s="90" t="s">
        <v>9</v>
      </c>
      <c r="K215" s="105"/>
      <c r="L215" s="105"/>
      <c r="M215" s="185"/>
      <c r="N215" s="65">
        <f>SUM(N203:N214)</f>
        <v>760.88499999999999</v>
      </c>
      <c r="R215" s="71">
        <v>4</v>
      </c>
      <c r="S215" s="66" t="s">
        <v>134</v>
      </c>
      <c r="T215" s="69" t="s">
        <v>127</v>
      </c>
      <c r="U215" s="345">
        <f>N215*R215</f>
        <v>3043.54</v>
      </c>
    </row>
    <row r="216" spans="2:21" ht="15" customHeight="1" x14ac:dyDescent="0.3">
      <c r="C216" s="47"/>
      <c r="D216" s="162" t="s">
        <v>112</v>
      </c>
      <c r="E216" s="98"/>
      <c r="F216" s="20"/>
      <c r="G216" s="592" t="s">
        <v>368</v>
      </c>
      <c r="H216" s="593"/>
      <c r="I216" s="593"/>
      <c r="J216" s="594"/>
      <c r="K216" s="306"/>
      <c r="L216" s="307" t="s">
        <v>110</v>
      </c>
      <c r="M216" s="308"/>
      <c r="N216" s="309"/>
      <c r="R216" s="67"/>
      <c r="S216" s="67"/>
      <c r="T216" s="68"/>
      <c r="U216" s="361"/>
    </row>
    <row r="217" spans="2:21" ht="41.5" customHeight="1" x14ac:dyDescent="0.3">
      <c r="B217" s="408">
        <v>19</v>
      </c>
      <c r="C217" s="411"/>
      <c r="D217" s="390" t="s">
        <v>130</v>
      </c>
      <c r="E217" s="503" t="s">
        <v>113</v>
      </c>
      <c r="F217" s="505" t="s">
        <v>238</v>
      </c>
      <c r="G217" s="549" t="s">
        <v>365</v>
      </c>
      <c r="H217" s="550"/>
      <c r="I217" s="550"/>
      <c r="J217" s="550"/>
      <c r="K217" s="390">
        <v>1</v>
      </c>
      <c r="L217" s="393" t="s">
        <v>110</v>
      </c>
      <c r="M217" s="396">
        <f>(J219+J220+J221)/3</f>
        <v>1437.4066666666668</v>
      </c>
      <c r="N217" s="399">
        <f>K217*M217</f>
        <v>1437.4066666666668</v>
      </c>
      <c r="R217" s="67"/>
      <c r="S217" s="67"/>
      <c r="T217" s="68"/>
      <c r="U217" s="361"/>
    </row>
    <row r="218" spans="2:21" ht="8" customHeight="1" x14ac:dyDescent="0.3">
      <c r="B218" s="409"/>
      <c r="C218" s="412"/>
      <c r="D218" s="391"/>
      <c r="E218" s="504"/>
      <c r="F218" s="422"/>
      <c r="G218" s="160" t="s">
        <v>183</v>
      </c>
      <c r="H218" s="124" t="s">
        <v>184</v>
      </c>
      <c r="I218" s="124" t="s">
        <v>185</v>
      </c>
      <c r="J218" s="135" t="s">
        <v>186</v>
      </c>
      <c r="K218" s="391"/>
      <c r="L218" s="394"/>
      <c r="M218" s="397"/>
      <c r="N218" s="400"/>
      <c r="R218" s="67"/>
      <c r="S218" s="67"/>
      <c r="T218" s="68"/>
      <c r="U218" s="361"/>
    </row>
    <row r="219" spans="2:21" ht="13" customHeight="1" x14ac:dyDescent="0.3">
      <c r="B219" s="409"/>
      <c r="C219" s="412"/>
      <c r="D219" s="391"/>
      <c r="E219" s="504"/>
      <c r="F219" s="422"/>
      <c r="G219" s="166" t="s">
        <v>280</v>
      </c>
      <c r="H219" s="154" t="s">
        <v>370</v>
      </c>
      <c r="I219" s="333">
        <v>46202.472916666666</v>
      </c>
      <c r="J219" s="342">
        <v>1447.94</v>
      </c>
      <c r="K219" s="391"/>
      <c r="L219" s="394"/>
      <c r="M219" s="397"/>
      <c r="N219" s="400"/>
      <c r="R219" s="67"/>
      <c r="S219" s="67"/>
      <c r="T219" s="68"/>
      <c r="U219" s="361"/>
    </row>
    <row r="220" spans="2:21" ht="19.5" customHeight="1" x14ac:dyDescent="0.3">
      <c r="B220" s="409"/>
      <c r="C220" s="412"/>
      <c r="D220" s="391"/>
      <c r="E220" s="504"/>
      <c r="F220" s="422"/>
      <c r="G220" s="166" t="s">
        <v>376</v>
      </c>
      <c r="H220" s="166" t="s">
        <v>375</v>
      </c>
      <c r="I220" s="333">
        <v>46189</v>
      </c>
      <c r="J220" s="342">
        <v>1422.28</v>
      </c>
      <c r="K220" s="391"/>
      <c r="L220" s="394"/>
      <c r="M220" s="397"/>
      <c r="N220" s="400"/>
      <c r="R220" s="67"/>
      <c r="S220" s="67"/>
      <c r="T220" s="68"/>
      <c r="U220" s="361"/>
    </row>
    <row r="221" spans="2:21" ht="13" customHeight="1" x14ac:dyDescent="0.3">
      <c r="B221" s="409"/>
      <c r="C221" s="412"/>
      <c r="D221" s="392"/>
      <c r="E221" s="504"/>
      <c r="F221" s="422"/>
      <c r="G221" s="151" t="s">
        <v>326</v>
      </c>
      <c r="H221" s="166" t="s">
        <v>378</v>
      </c>
      <c r="I221" s="333">
        <v>46189</v>
      </c>
      <c r="J221" s="342">
        <v>1442</v>
      </c>
      <c r="K221" s="392"/>
      <c r="L221" s="395"/>
      <c r="M221" s="398"/>
      <c r="N221" s="401"/>
      <c r="R221" s="67"/>
      <c r="S221" s="67"/>
      <c r="T221" s="68"/>
      <c r="U221" s="361"/>
    </row>
    <row r="222" spans="2:21" ht="12" customHeight="1" x14ac:dyDescent="0.3">
      <c r="B222" s="409"/>
      <c r="C222" s="411"/>
      <c r="D222" s="516" t="s">
        <v>130</v>
      </c>
      <c r="E222" s="444" t="s">
        <v>113</v>
      </c>
      <c r="F222" s="518" t="s">
        <v>147</v>
      </c>
      <c r="G222" s="521" t="s">
        <v>278</v>
      </c>
      <c r="H222" s="522"/>
      <c r="I222" s="522"/>
      <c r="J222" s="522"/>
      <c r="K222" s="418">
        <v>1</v>
      </c>
      <c r="L222" s="417" t="s">
        <v>117</v>
      </c>
      <c r="M222" s="435">
        <f>(J224+J225+J226)/3</f>
        <v>17.63</v>
      </c>
      <c r="N222" s="435">
        <f>K222*M222</f>
        <v>17.63</v>
      </c>
      <c r="R222" s="67"/>
      <c r="S222" s="67"/>
      <c r="T222" s="68"/>
      <c r="U222" s="361"/>
    </row>
    <row r="223" spans="2:21" ht="8" customHeight="1" x14ac:dyDescent="0.3">
      <c r="B223" s="409"/>
      <c r="C223" s="412"/>
      <c r="D223" s="379"/>
      <c r="E223" s="445"/>
      <c r="F223" s="519"/>
      <c r="G223" s="160" t="s">
        <v>183</v>
      </c>
      <c r="H223" s="124" t="s">
        <v>184</v>
      </c>
      <c r="I223" s="124" t="s">
        <v>185</v>
      </c>
      <c r="J223" s="135" t="s">
        <v>186</v>
      </c>
      <c r="K223" s="418"/>
      <c r="L223" s="417"/>
      <c r="M223" s="435"/>
      <c r="N223" s="435"/>
      <c r="R223" s="67"/>
      <c r="S223" s="67"/>
      <c r="T223" s="68"/>
      <c r="U223" s="361"/>
    </row>
    <row r="224" spans="2:21" ht="13" customHeight="1" x14ac:dyDescent="0.3">
      <c r="B224" s="409"/>
      <c r="C224" s="412"/>
      <c r="D224" s="379"/>
      <c r="E224" s="445"/>
      <c r="F224" s="519"/>
      <c r="G224" s="166" t="s">
        <v>291</v>
      </c>
      <c r="H224" s="154" t="s">
        <v>290</v>
      </c>
      <c r="I224" s="333">
        <v>46202.413888888892</v>
      </c>
      <c r="J224" s="342">
        <v>14</v>
      </c>
      <c r="K224" s="418"/>
      <c r="L224" s="417"/>
      <c r="M224" s="435"/>
      <c r="N224" s="435"/>
      <c r="R224" s="67"/>
      <c r="S224" s="67"/>
      <c r="T224" s="68"/>
      <c r="U224" s="361"/>
    </row>
    <row r="225" spans="2:21" ht="17" customHeight="1" x14ac:dyDescent="0.3">
      <c r="B225" s="409"/>
      <c r="C225" s="412"/>
      <c r="D225" s="379"/>
      <c r="E225" s="445"/>
      <c r="F225" s="519"/>
      <c r="G225" s="343" t="s">
        <v>397</v>
      </c>
      <c r="H225" s="154" t="s">
        <v>398</v>
      </c>
      <c r="I225" s="333">
        <v>46202.418749999997</v>
      </c>
      <c r="J225" s="342">
        <v>18.989999999999998</v>
      </c>
      <c r="K225" s="418"/>
      <c r="L225" s="417"/>
      <c r="M225" s="435"/>
      <c r="N225" s="435"/>
      <c r="R225" s="67"/>
      <c r="S225" s="67"/>
      <c r="T225" s="68"/>
      <c r="U225" s="361"/>
    </row>
    <row r="226" spans="2:21" ht="13" customHeight="1" x14ac:dyDescent="0.3">
      <c r="B226" s="409"/>
      <c r="C226" s="413"/>
      <c r="D226" s="517"/>
      <c r="E226" s="446"/>
      <c r="F226" s="520"/>
      <c r="G226" s="167" t="s">
        <v>200</v>
      </c>
      <c r="H226" s="154" t="s">
        <v>279</v>
      </c>
      <c r="I226" s="333">
        <v>46202.429166666669</v>
      </c>
      <c r="J226" s="342">
        <v>19.899999999999999</v>
      </c>
      <c r="K226" s="418"/>
      <c r="L226" s="417"/>
      <c r="M226" s="435"/>
      <c r="N226" s="435"/>
      <c r="R226" s="67"/>
      <c r="S226" s="67"/>
      <c r="T226" s="68"/>
      <c r="U226" s="361"/>
    </row>
    <row r="227" spans="2:21" ht="8.25" customHeight="1" x14ac:dyDescent="0.3">
      <c r="B227" s="409"/>
      <c r="C227" s="411"/>
      <c r="D227" s="390" t="s">
        <v>130</v>
      </c>
      <c r="E227" s="503" t="s">
        <v>113</v>
      </c>
      <c r="F227" s="505" t="s">
        <v>239</v>
      </c>
      <c r="G227" s="634" t="s">
        <v>374</v>
      </c>
      <c r="H227" s="635"/>
      <c r="I227" s="635"/>
      <c r="J227" s="636"/>
      <c r="K227" s="390">
        <v>1</v>
      </c>
      <c r="L227" s="393" t="s">
        <v>110</v>
      </c>
      <c r="M227" s="396">
        <f>(J229+J230+J231)/3</f>
        <v>77.603333333333325</v>
      </c>
      <c r="N227" s="399">
        <f>K227*M227</f>
        <v>77.603333333333325</v>
      </c>
      <c r="R227" s="67"/>
      <c r="S227" s="67"/>
      <c r="T227" s="68"/>
      <c r="U227" s="361"/>
    </row>
    <row r="228" spans="2:21" ht="8" customHeight="1" x14ac:dyDescent="0.3">
      <c r="B228" s="409"/>
      <c r="C228" s="412"/>
      <c r="D228" s="391"/>
      <c r="E228" s="504"/>
      <c r="F228" s="422"/>
      <c r="G228" s="160" t="s">
        <v>183</v>
      </c>
      <c r="H228" s="124" t="s">
        <v>184</v>
      </c>
      <c r="I228" s="124" t="s">
        <v>185</v>
      </c>
      <c r="J228" s="153" t="s">
        <v>186</v>
      </c>
      <c r="K228" s="391"/>
      <c r="L228" s="394"/>
      <c r="M228" s="397"/>
      <c r="N228" s="400"/>
      <c r="R228" s="67"/>
      <c r="S228" s="67"/>
      <c r="T228" s="68"/>
      <c r="U228" s="361"/>
    </row>
    <row r="229" spans="2:21" ht="17" customHeight="1" x14ac:dyDescent="0.3">
      <c r="B229" s="409"/>
      <c r="C229" s="412"/>
      <c r="D229" s="391"/>
      <c r="E229" s="504"/>
      <c r="F229" s="422"/>
      <c r="G229" s="166" t="s">
        <v>342</v>
      </c>
      <c r="H229" s="154" t="s">
        <v>341</v>
      </c>
      <c r="I229" s="333">
        <v>46202.479166666664</v>
      </c>
      <c r="J229" s="139">
        <v>89.99</v>
      </c>
      <c r="K229" s="391"/>
      <c r="L229" s="394"/>
      <c r="M229" s="397"/>
      <c r="N229" s="400"/>
      <c r="R229" s="67"/>
      <c r="S229" s="67"/>
      <c r="T229" s="68"/>
      <c r="U229" s="361"/>
    </row>
    <row r="230" spans="2:21" ht="19.5" customHeight="1" x14ac:dyDescent="0.3">
      <c r="B230" s="409"/>
      <c r="C230" s="412"/>
      <c r="D230" s="391"/>
      <c r="E230" s="504"/>
      <c r="F230" s="422"/>
      <c r="G230" s="166" t="s">
        <v>371</v>
      </c>
      <c r="H230" s="154" t="s">
        <v>364</v>
      </c>
      <c r="I230" s="333">
        <v>46202.480555555558</v>
      </c>
      <c r="J230" s="139">
        <v>82.84</v>
      </c>
      <c r="K230" s="391"/>
      <c r="L230" s="394"/>
      <c r="M230" s="397"/>
      <c r="N230" s="400"/>
      <c r="R230" s="67"/>
      <c r="S230" s="67"/>
      <c r="T230" s="68"/>
      <c r="U230" s="361"/>
    </row>
    <row r="231" spans="2:21" ht="13" customHeight="1" x14ac:dyDescent="0.3">
      <c r="B231" s="409"/>
      <c r="C231" s="413"/>
      <c r="D231" s="392"/>
      <c r="E231" s="504"/>
      <c r="F231" s="422"/>
      <c r="G231" s="151" t="s">
        <v>372</v>
      </c>
      <c r="H231" s="154" t="s">
        <v>373</v>
      </c>
      <c r="I231" s="333">
        <v>46202.481249999997</v>
      </c>
      <c r="J231" s="139">
        <v>59.98</v>
      </c>
      <c r="K231" s="392"/>
      <c r="L231" s="395"/>
      <c r="M231" s="398"/>
      <c r="N231" s="401"/>
      <c r="R231" s="67"/>
      <c r="S231" s="67"/>
      <c r="T231" s="68"/>
      <c r="U231" s="361"/>
    </row>
    <row r="232" spans="2:21" ht="8.25" customHeight="1" x14ac:dyDescent="0.3">
      <c r="B232" s="409"/>
      <c r="C232" s="159"/>
      <c r="D232" s="335" t="s">
        <v>115</v>
      </c>
      <c r="E232" s="338" t="s">
        <v>113</v>
      </c>
      <c r="F232" s="339">
        <v>142</v>
      </c>
      <c r="G232" s="506" t="s">
        <v>155</v>
      </c>
      <c r="H232" s="506"/>
      <c r="I232" s="506"/>
      <c r="J232" s="507"/>
      <c r="K232" s="99">
        <v>0.1</v>
      </c>
      <c r="L232" s="103" t="s">
        <v>156</v>
      </c>
      <c r="M232" s="356">
        <v>26.81</v>
      </c>
      <c r="N232" s="206">
        <f>K232*M232</f>
        <v>2.681</v>
      </c>
      <c r="R232" s="67"/>
      <c r="S232" s="67"/>
      <c r="T232" s="68"/>
      <c r="U232" s="361"/>
    </row>
    <row r="233" spans="2:21" ht="8.25" customHeight="1" x14ac:dyDescent="0.3">
      <c r="B233" s="409"/>
      <c r="C233" s="159"/>
      <c r="D233" s="62" t="s">
        <v>115</v>
      </c>
      <c r="E233" s="304" t="s">
        <v>132</v>
      </c>
      <c r="F233" s="305">
        <v>88247</v>
      </c>
      <c r="G233" s="423" t="s">
        <v>128</v>
      </c>
      <c r="H233" s="403"/>
      <c r="I233" s="403"/>
      <c r="J233" s="502"/>
      <c r="K233" s="50">
        <v>0.5</v>
      </c>
      <c r="L233" s="56" t="s">
        <v>96</v>
      </c>
      <c r="M233" s="275">
        <v>29.32</v>
      </c>
      <c r="N233" s="204">
        <f>M233*K233</f>
        <v>14.66</v>
      </c>
      <c r="R233" s="67"/>
      <c r="S233" s="67"/>
      <c r="T233" s="68"/>
      <c r="U233" s="361"/>
    </row>
    <row r="234" spans="2:21" ht="8.25" customHeight="1" thickBot="1" x14ac:dyDescent="0.35">
      <c r="B234" s="410"/>
      <c r="C234" s="133"/>
      <c r="D234" s="62" t="s">
        <v>115</v>
      </c>
      <c r="E234" s="101" t="s">
        <v>132</v>
      </c>
      <c r="F234" s="102">
        <v>88264</v>
      </c>
      <c r="G234" s="423" t="s">
        <v>133</v>
      </c>
      <c r="H234" s="403"/>
      <c r="I234" s="467"/>
      <c r="J234" s="502"/>
      <c r="K234" s="50">
        <v>0.5</v>
      </c>
      <c r="L234" s="56" t="s">
        <v>96</v>
      </c>
      <c r="M234" s="334">
        <v>46.65</v>
      </c>
      <c r="N234" s="205">
        <f>M234*K234</f>
        <v>23.324999999999999</v>
      </c>
      <c r="R234" s="67"/>
      <c r="S234" s="67"/>
      <c r="T234" s="68"/>
      <c r="U234" s="361"/>
    </row>
    <row r="235" spans="2:21" ht="8.25" customHeight="1" thickBot="1" x14ac:dyDescent="0.35">
      <c r="D235" s="443"/>
      <c r="E235" s="419"/>
      <c r="F235" s="420"/>
      <c r="G235" s="119"/>
      <c r="H235" s="119"/>
      <c r="I235" s="296"/>
      <c r="J235" s="105" t="s">
        <v>9</v>
      </c>
      <c r="K235" s="105"/>
      <c r="L235" s="105"/>
      <c r="M235" s="185"/>
      <c r="N235" s="65">
        <f>SUM(N217:N234)</f>
        <v>1573.3060000000003</v>
      </c>
      <c r="R235" s="71">
        <v>42</v>
      </c>
      <c r="S235" s="66" t="s">
        <v>134</v>
      </c>
      <c r="T235" s="69" t="s">
        <v>127</v>
      </c>
      <c r="U235" s="345">
        <f>N235*R235</f>
        <v>66078.852000000014</v>
      </c>
    </row>
    <row r="236" spans="2:21" ht="15" customHeight="1" x14ac:dyDescent="0.3">
      <c r="C236" s="47"/>
      <c r="D236" s="162" t="s">
        <v>112</v>
      </c>
      <c r="E236" s="98"/>
      <c r="F236" s="20"/>
      <c r="G236" s="592" t="s">
        <v>366</v>
      </c>
      <c r="H236" s="593"/>
      <c r="I236" s="595"/>
      <c r="J236" s="594"/>
      <c r="K236" s="306"/>
      <c r="L236" s="307" t="s">
        <v>110</v>
      </c>
      <c r="M236" s="308"/>
      <c r="N236" s="309"/>
      <c r="R236" s="67"/>
      <c r="S236" s="67"/>
      <c r="T236" s="68"/>
      <c r="U236" s="361"/>
    </row>
    <row r="237" spans="2:21" ht="35" customHeight="1" x14ac:dyDescent="0.3">
      <c r="B237" s="408">
        <v>20</v>
      </c>
      <c r="C237" s="411"/>
      <c r="D237" s="390" t="s">
        <v>130</v>
      </c>
      <c r="E237" s="503" t="s">
        <v>113</v>
      </c>
      <c r="F237" s="505" t="s">
        <v>240</v>
      </c>
      <c r="G237" s="549" t="s">
        <v>367</v>
      </c>
      <c r="H237" s="550"/>
      <c r="I237" s="550"/>
      <c r="J237" s="550"/>
      <c r="K237" s="390">
        <v>1</v>
      </c>
      <c r="L237" s="393" t="s">
        <v>110</v>
      </c>
      <c r="M237" s="396">
        <f>(J239+J240+J241)/3</f>
        <v>946.12333333333333</v>
      </c>
      <c r="N237" s="399">
        <f>K237*M237</f>
        <v>946.12333333333333</v>
      </c>
      <c r="R237" s="67"/>
      <c r="S237" s="67"/>
      <c r="T237" s="68"/>
      <c r="U237" s="361"/>
    </row>
    <row r="238" spans="2:21" ht="8" customHeight="1" x14ac:dyDescent="0.3">
      <c r="B238" s="409"/>
      <c r="C238" s="412"/>
      <c r="D238" s="391"/>
      <c r="E238" s="504"/>
      <c r="F238" s="422"/>
      <c r="G238" s="160" t="s">
        <v>183</v>
      </c>
      <c r="H238" s="124" t="s">
        <v>184</v>
      </c>
      <c r="I238" s="124" t="s">
        <v>185</v>
      </c>
      <c r="J238" s="135" t="s">
        <v>186</v>
      </c>
      <c r="K238" s="391"/>
      <c r="L238" s="394"/>
      <c r="M238" s="397"/>
      <c r="N238" s="400"/>
      <c r="R238" s="67"/>
      <c r="S238" s="67"/>
      <c r="T238" s="68"/>
      <c r="U238" s="361"/>
    </row>
    <row r="239" spans="2:21" ht="13" customHeight="1" x14ac:dyDescent="0.3">
      <c r="B239" s="409"/>
      <c r="C239" s="412"/>
      <c r="D239" s="391"/>
      <c r="E239" s="504"/>
      <c r="F239" s="422"/>
      <c r="G239" s="166" t="s">
        <v>277</v>
      </c>
      <c r="H239" s="154" t="s">
        <v>377</v>
      </c>
      <c r="I239" s="333">
        <v>46202.48541666667</v>
      </c>
      <c r="J239" s="342">
        <v>1079.26</v>
      </c>
      <c r="K239" s="391"/>
      <c r="L239" s="394"/>
      <c r="M239" s="397"/>
      <c r="N239" s="400"/>
      <c r="R239" s="67"/>
      <c r="S239" s="67"/>
      <c r="T239" s="68"/>
      <c r="U239" s="361"/>
    </row>
    <row r="240" spans="2:21" ht="19.5" customHeight="1" x14ac:dyDescent="0.3">
      <c r="B240" s="409"/>
      <c r="C240" s="412"/>
      <c r="D240" s="391"/>
      <c r="E240" s="504"/>
      <c r="F240" s="422"/>
      <c r="G240" s="166" t="s">
        <v>376</v>
      </c>
      <c r="H240" s="166" t="s">
        <v>375</v>
      </c>
      <c r="I240" s="333">
        <v>45849.597222222219</v>
      </c>
      <c r="J240" s="342">
        <v>847.93</v>
      </c>
      <c r="K240" s="391"/>
      <c r="L240" s="394"/>
      <c r="M240" s="397"/>
      <c r="N240" s="400"/>
      <c r="R240" s="67"/>
      <c r="S240" s="67"/>
      <c r="T240" s="68"/>
      <c r="U240" s="361"/>
    </row>
    <row r="241" spans="2:21" ht="13" customHeight="1" x14ac:dyDescent="0.3">
      <c r="B241" s="409"/>
      <c r="C241" s="412"/>
      <c r="D241" s="392"/>
      <c r="E241" s="504"/>
      <c r="F241" s="422"/>
      <c r="G241" s="151" t="s">
        <v>326</v>
      </c>
      <c r="H241" s="166" t="s">
        <v>378</v>
      </c>
      <c r="I241" s="333">
        <v>45849.597222222219</v>
      </c>
      <c r="J241" s="342">
        <v>911.18</v>
      </c>
      <c r="K241" s="392"/>
      <c r="L241" s="395"/>
      <c r="M241" s="398"/>
      <c r="N241" s="401"/>
      <c r="R241" s="67"/>
      <c r="S241" s="67"/>
      <c r="T241" s="68"/>
      <c r="U241" s="361"/>
    </row>
    <row r="242" spans="2:21" ht="12" customHeight="1" x14ac:dyDescent="0.3">
      <c r="B242" s="409"/>
      <c r="C242" s="411"/>
      <c r="D242" s="516" t="s">
        <v>130</v>
      </c>
      <c r="E242" s="444" t="s">
        <v>113</v>
      </c>
      <c r="F242" s="518" t="s">
        <v>147</v>
      </c>
      <c r="G242" s="521" t="s">
        <v>278</v>
      </c>
      <c r="H242" s="522"/>
      <c r="I242" s="522"/>
      <c r="J242" s="522"/>
      <c r="K242" s="418">
        <v>1</v>
      </c>
      <c r="L242" s="417" t="s">
        <v>117</v>
      </c>
      <c r="M242" s="435">
        <f>(J244+J245+J246)/3</f>
        <v>17.63</v>
      </c>
      <c r="N242" s="435">
        <f>K242*M242</f>
        <v>17.63</v>
      </c>
      <c r="R242" s="67"/>
      <c r="S242" s="67"/>
      <c r="T242" s="68"/>
      <c r="U242" s="361"/>
    </row>
    <row r="243" spans="2:21" ht="8" customHeight="1" x14ac:dyDescent="0.3">
      <c r="B243" s="409"/>
      <c r="C243" s="412"/>
      <c r="D243" s="379"/>
      <c r="E243" s="445"/>
      <c r="F243" s="519"/>
      <c r="G243" s="160" t="s">
        <v>183</v>
      </c>
      <c r="H243" s="124" t="s">
        <v>184</v>
      </c>
      <c r="I243" s="124" t="s">
        <v>185</v>
      </c>
      <c r="J243" s="135" t="s">
        <v>186</v>
      </c>
      <c r="K243" s="418"/>
      <c r="L243" s="417"/>
      <c r="M243" s="435"/>
      <c r="N243" s="435"/>
      <c r="R243" s="67"/>
      <c r="S243" s="67"/>
      <c r="T243" s="68"/>
      <c r="U243" s="361"/>
    </row>
    <row r="244" spans="2:21" ht="13" customHeight="1" x14ac:dyDescent="0.3">
      <c r="B244" s="409"/>
      <c r="C244" s="412"/>
      <c r="D244" s="379"/>
      <c r="E244" s="445"/>
      <c r="F244" s="519"/>
      <c r="G244" s="166" t="s">
        <v>291</v>
      </c>
      <c r="H244" s="154" t="s">
        <v>290</v>
      </c>
      <c r="I244" s="333">
        <v>46202.413888888892</v>
      </c>
      <c r="J244" s="342">
        <v>14</v>
      </c>
      <c r="K244" s="418"/>
      <c r="L244" s="417"/>
      <c r="M244" s="435"/>
      <c r="N244" s="435"/>
      <c r="R244" s="67"/>
      <c r="S244" s="67"/>
      <c r="T244" s="68"/>
      <c r="U244" s="361"/>
    </row>
    <row r="245" spans="2:21" ht="17" customHeight="1" x14ac:dyDescent="0.3">
      <c r="B245" s="409"/>
      <c r="C245" s="412"/>
      <c r="D245" s="379"/>
      <c r="E245" s="445"/>
      <c r="F245" s="519"/>
      <c r="G245" s="343" t="s">
        <v>397</v>
      </c>
      <c r="H245" s="154" t="s">
        <v>398</v>
      </c>
      <c r="I245" s="333">
        <v>46202.418749999997</v>
      </c>
      <c r="J245" s="342">
        <v>18.989999999999998</v>
      </c>
      <c r="K245" s="418"/>
      <c r="L245" s="417"/>
      <c r="M245" s="435"/>
      <c r="N245" s="435"/>
      <c r="R245" s="67"/>
      <c r="S245" s="67"/>
      <c r="T245" s="68"/>
      <c r="U245" s="361"/>
    </row>
    <row r="246" spans="2:21" ht="13" customHeight="1" x14ac:dyDescent="0.3">
      <c r="B246" s="409"/>
      <c r="C246" s="413"/>
      <c r="D246" s="517"/>
      <c r="E246" s="446"/>
      <c r="F246" s="520"/>
      <c r="G246" s="167" t="s">
        <v>200</v>
      </c>
      <c r="H246" s="154" t="s">
        <v>279</v>
      </c>
      <c r="I246" s="333">
        <v>46202.429166666669</v>
      </c>
      <c r="J246" s="342">
        <v>19.899999999999999</v>
      </c>
      <c r="K246" s="418"/>
      <c r="L246" s="417"/>
      <c r="M246" s="435"/>
      <c r="N246" s="435"/>
      <c r="R246" s="67"/>
      <c r="S246" s="67"/>
      <c r="T246" s="68"/>
      <c r="U246" s="361"/>
    </row>
    <row r="247" spans="2:21" ht="8.25" customHeight="1" x14ac:dyDescent="0.3">
      <c r="B247" s="409"/>
      <c r="C247" s="159"/>
      <c r="D247" s="62" t="s">
        <v>115</v>
      </c>
      <c r="E247" s="101" t="s">
        <v>132</v>
      </c>
      <c r="F247" s="102">
        <v>88247</v>
      </c>
      <c r="G247" s="423" t="s">
        <v>128</v>
      </c>
      <c r="H247" s="403"/>
      <c r="I247" s="403"/>
      <c r="J247" s="502"/>
      <c r="K247" s="99">
        <v>0.5</v>
      </c>
      <c r="L247" s="103" t="s">
        <v>96</v>
      </c>
      <c r="M247" s="275">
        <v>29.32</v>
      </c>
      <c r="N247" s="206">
        <f>M247*K247</f>
        <v>14.66</v>
      </c>
      <c r="R247" s="67"/>
      <c r="S247" s="67"/>
      <c r="T247" s="68"/>
      <c r="U247" s="361"/>
    </row>
    <row r="248" spans="2:21" ht="8.25" customHeight="1" thickBot="1" x14ac:dyDescent="0.35">
      <c r="B248" s="410"/>
      <c r="C248" s="159"/>
      <c r="D248" s="62" t="s">
        <v>115</v>
      </c>
      <c r="E248" s="101" t="s">
        <v>132</v>
      </c>
      <c r="F248" s="102">
        <v>88264</v>
      </c>
      <c r="G248" s="423" t="s">
        <v>133</v>
      </c>
      <c r="H248" s="403"/>
      <c r="I248" s="467"/>
      <c r="J248" s="502"/>
      <c r="K248" s="50">
        <v>0.5</v>
      </c>
      <c r="L248" s="56" t="s">
        <v>96</v>
      </c>
      <c r="M248" s="334">
        <v>46.65</v>
      </c>
      <c r="N248" s="205">
        <f>M248*K248</f>
        <v>23.324999999999999</v>
      </c>
      <c r="R248" s="67"/>
      <c r="S248" s="67"/>
      <c r="T248" s="68"/>
      <c r="U248" s="361"/>
    </row>
    <row r="249" spans="2:21" ht="8.25" customHeight="1" thickBot="1" x14ac:dyDescent="0.35">
      <c r="D249" s="419"/>
      <c r="E249" s="419"/>
      <c r="F249" s="420"/>
      <c r="G249" s="119"/>
      <c r="H249" s="119"/>
      <c r="I249" s="296"/>
      <c r="J249" s="105" t="s">
        <v>9</v>
      </c>
      <c r="K249" s="105"/>
      <c r="L249" s="105"/>
      <c r="M249" s="185"/>
      <c r="N249" s="65">
        <f>SUM(N237:N248)</f>
        <v>1001.7383333333333</v>
      </c>
      <c r="R249" s="71">
        <v>17</v>
      </c>
      <c r="S249" s="66" t="s">
        <v>134</v>
      </c>
      <c r="T249" s="69" t="s">
        <v>127</v>
      </c>
      <c r="U249" s="345">
        <f>N249*R249</f>
        <v>17029.551666666666</v>
      </c>
    </row>
    <row r="250" spans="2:21" s="55" customFormat="1" ht="22.5" customHeight="1" x14ac:dyDescent="0.3">
      <c r="C250" s="178"/>
      <c r="D250" s="352" t="s">
        <v>112</v>
      </c>
      <c r="E250" s="176"/>
      <c r="F250" s="86"/>
      <c r="G250" s="640" t="s">
        <v>176</v>
      </c>
      <c r="H250" s="463"/>
      <c r="I250" s="641"/>
      <c r="J250" s="464"/>
      <c r="K250" s="115"/>
      <c r="L250" s="54" t="s">
        <v>110</v>
      </c>
      <c r="M250" s="114"/>
      <c r="N250" s="189"/>
      <c r="R250" s="67"/>
      <c r="S250" s="67"/>
      <c r="T250" s="68"/>
      <c r="U250" s="361"/>
    </row>
    <row r="251" spans="2:21" s="55" customFormat="1" ht="8" customHeight="1" x14ac:dyDescent="0.3">
      <c r="B251" s="408">
        <v>21</v>
      </c>
      <c r="C251" s="156"/>
      <c r="D251" s="174" t="s">
        <v>115</v>
      </c>
      <c r="E251" s="49" t="s">
        <v>132</v>
      </c>
      <c r="F251" s="87">
        <v>88239</v>
      </c>
      <c r="G251" s="404" t="s">
        <v>177</v>
      </c>
      <c r="H251" s="405"/>
      <c r="I251" s="405"/>
      <c r="J251" s="406"/>
      <c r="K251" s="48">
        <v>5.7299999999999997E-2</v>
      </c>
      <c r="L251" s="49" t="s">
        <v>96</v>
      </c>
      <c r="M251" s="89">
        <v>28.26</v>
      </c>
      <c r="N251" s="89">
        <f t="shared" ref="N251:N263" si="6">K251*M251</f>
        <v>1.6192979999999999</v>
      </c>
      <c r="R251" s="531"/>
      <c r="S251" s="531"/>
      <c r="T251" s="109"/>
      <c r="U251" s="363"/>
    </row>
    <row r="252" spans="2:21" s="55" customFormat="1" ht="8" customHeight="1" x14ac:dyDescent="0.3">
      <c r="B252" s="409"/>
      <c r="C252" s="157"/>
      <c r="D252" s="70" t="s">
        <v>115</v>
      </c>
      <c r="E252" s="49" t="s">
        <v>132</v>
      </c>
      <c r="F252" s="87">
        <v>88262</v>
      </c>
      <c r="G252" s="404" t="s">
        <v>104</v>
      </c>
      <c r="H252" s="405"/>
      <c r="I252" s="405"/>
      <c r="J252" s="406"/>
      <c r="K252" s="48">
        <v>0.51570000000000005</v>
      </c>
      <c r="L252" s="49" t="s">
        <v>96</v>
      </c>
      <c r="M252" s="89">
        <v>40.200000000000003</v>
      </c>
      <c r="N252" s="89">
        <f t="shared" si="6"/>
        <v>20.731140000000003</v>
      </c>
      <c r="R252" s="531"/>
      <c r="S252" s="531"/>
      <c r="T252" s="109"/>
      <c r="U252" s="363"/>
    </row>
    <row r="253" spans="2:21" s="107" customFormat="1" ht="15.5" customHeight="1" x14ac:dyDescent="0.3">
      <c r="B253" s="409"/>
      <c r="C253" s="645"/>
      <c r="D253" s="646" t="s">
        <v>130</v>
      </c>
      <c r="E253" s="648" t="s">
        <v>113</v>
      </c>
      <c r="F253" s="384" t="s">
        <v>241</v>
      </c>
      <c r="G253" s="402" t="s">
        <v>178</v>
      </c>
      <c r="H253" s="407"/>
      <c r="I253" s="407"/>
      <c r="J253" s="407"/>
      <c r="K253" s="387">
        <v>1.6299999999999999E-2</v>
      </c>
      <c r="L253" s="417" t="s">
        <v>110</v>
      </c>
      <c r="M253" s="389">
        <f>(J255+J256+J257)/3</f>
        <v>84.26</v>
      </c>
      <c r="N253" s="389">
        <f t="shared" ref="N253" si="7">K253*M253</f>
        <v>1.3734379999999999</v>
      </c>
      <c r="R253" s="531"/>
      <c r="S253" s="531"/>
      <c r="T253" s="109"/>
      <c r="U253" s="363"/>
    </row>
    <row r="254" spans="2:21" s="107" customFormat="1" ht="8" customHeight="1" x14ac:dyDescent="0.3">
      <c r="B254" s="409"/>
      <c r="C254" s="645"/>
      <c r="D254" s="460"/>
      <c r="E254" s="421"/>
      <c r="F254" s="650"/>
      <c r="G254" s="369" t="s">
        <v>183</v>
      </c>
      <c r="H254" s="369" t="s">
        <v>184</v>
      </c>
      <c r="I254" s="369" t="s">
        <v>185</v>
      </c>
      <c r="J254" s="135" t="s">
        <v>186</v>
      </c>
      <c r="K254" s="387"/>
      <c r="L254" s="417"/>
      <c r="M254" s="389"/>
      <c r="N254" s="389"/>
      <c r="R254" s="531"/>
      <c r="S254" s="531"/>
      <c r="T254" s="109"/>
      <c r="U254" s="363"/>
    </row>
    <row r="255" spans="2:21" s="107" customFormat="1" ht="17.5" customHeight="1" x14ac:dyDescent="0.3">
      <c r="B255" s="409"/>
      <c r="C255" s="645"/>
      <c r="D255" s="460"/>
      <c r="E255" s="421"/>
      <c r="F255" s="650"/>
      <c r="G255" s="151" t="s">
        <v>355</v>
      </c>
      <c r="H255" s="154" t="s">
        <v>359</v>
      </c>
      <c r="I255" s="333">
        <v>46202.502083333333</v>
      </c>
      <c r="J255" s="350">
        <v>84.88</v>
      </c>
      <c r="K255" s="387"/>
      <c r="L255" s="417"/>
      <c r="M255" s="389"/>
      <c r="N255" s="389"/>
      <c r="R255" s="531"/>
      <c r="S255" s="531"/>
      <c r="T255" s="109"/>
      <c r="U255" s="363"/>
    </row>
    <row r="256" spans="2:21" s="107" customFormat="1" ht="13" customHeight="1" x14ac:dyDescent="0.3">
      <c r="B256" s="409"/>
      <c r="C256" s="645"/>
      <c r="D256" s="460"/>
      <c r="E256" s="421"/>
      <c r="F256" s="650"/>
      <c r="G256" s="151" t="s">
        <v>360</v>
      </c>
      <c r="H256" s="154" t="s">
        <v>361</v>
      </c>
      <c r="I256" s="333">
        <v>46202.50277777778</v>
      </c>
      <c r="J256" s="350">
        <v>79</v>
      </c>
      <c r="K256" s="387"/>
      <c r="L256" s="417"/>
      <c r="M256" s="389"/>
      <c r="N256" s="389"/>
      <c r="R256" s="531"/>
      <c r="S256" s="531"/>
      <c r="T256" s="109"/>
      <c r="U256" s="363"/>
    </row>
    <row r="257" spans="2:21" s="107" customFormat="1" ht="15.5" customHeight="1" x14ac:dyDescent="0.3">
      <c r="B257" s="409"/>
      <c r="C257" s="645"/>
      <c r="D257" s="647"/>
      <c r="E257" s="649"/>
      <c r="F257" s="651"/>
      <c r="G257" s="152" t="s">
        <v>362</v>
      </c>
      <c r="H257" s="154" t="s">
        <v>363</v>
      </c>
      <c r="I257" s="333">
        <v>46202.505555555559</v>
      </c>
      <c r="J257" s="351">
        <v>88.9</v>
      </c>
      <c r="K257" s="387"/>
      <c r="L257" s="417"/>
      <c r="M257" s="389"/>
      <c r="N257" s="389"/>
      <c r="R257" s="531"/>
      <c r="S257" s="531"/>
      <c r="T257" s="109"/>
      <c r="U257" s="363"/>
    </row>
    <row r="258" spans="2:21" s="107" customFormat="1" ht="11" customHeight="1" x14ac:dyDescent="0.3">
      <c r="B258" s="409"/>
      <c r="C258" s="645"/>
      <c r="D258" s="646" t="s">
        <v>130</v>
      </c>
      <c r="E258" s="648" t="s">
        <v>113</v>
      </c>
      <c r="F258" s="384" t="s">
        <v>242</v>
      </c>
      <c r="G258" s="402" t="s">
        <v>353</v>
      </c>
      <c r="H258" s="407"/>
      <c r="I258" s="407"/>
      <c r="J258" s="407"/>
      <c r="K258" s="387">
        <v>1.6299999999999999E-2</v>
      </c>
      <c r="L258" s="417" t="s">
        <v>110</v>
      </c>
      <c r="M258" s="389">
        <f>(J260+J261+J262)/3</f>
        <v>1529.0966666666666</v>
      </c>
      <c r="N258" s="389">
        <f t="shared" ref="N258" si="8">K258*M258</f>
        <v>24.924275666666663</v>
      </c>
      <c r="R258" s="531"/>
      <c r="S258" s="531"/>
      <c r="T258" s="109"/>
      <c r="U258" s="363"/>
    </row>
    <row r="259" spans="2:21" s="107" customFormat="1" ht="8" customHeight="1" x14ac:dyDescent="0.3">
      <c r="B259" s="409"/>
      <c r="C259" s="645"/>
      <c r="D259" s="460"/>
      <c r="E259" s="421"/>
      <c r="F259" s="650"/>
      <c r="G259" s="369" t="s">
        <v>183</v>
      </c>
      <c r="H259" s="369" t="s">
        <v>184</v>
      </c>
      <c r="I259" s="369" t="s">
        <v>185</v>
      </c>
      <c r="J259" s="135" t="s">
        <v>186</v>
      </c>
      <c r="K259" s="387"/>
      <c r="L259" s="417"/>
      <c r="M259" s="389"/>
      <c r="N259" s="389"/>
      <c r="R259" s="531"/>
      <c r="S259" s="531"/>
      <c r="T259" s="109"/>
      <c r="U259" s="363"/>
    </row>
    <row r="260" spans="2:21" s="107" customFormat="1" ht="17.5" customHeight="1" x14ac:dyDescent="0.3">
      <c r="B260" s="409"/>
      <c r="C260" s="645"/>
      <c r="D260" s="460"/>
      <c r="E260" s="421"/>
      <c r="F260" s="650"/>
      <c r="G260" s="151" t="s">
        <v>355</v>
      </c>
      <c r="H260" s="154" t="s">
        <v>356</v>
      </c>
      <c r="I260" s="333">
        <v>46202.51458333333</v>
      </c>
      <c r="J260" s="350">
        <v>1765.4</v>
      </c>
      <c r="K260" s="387"/>
      <c r="L260" s="417"/>
      <c r="M260" s="389"/>
      <c r="N260" s="389"/>
      <c r="R260" s="531"/>
      <c r="S260" s="531"/>
      <c r="T260" s="109"/>
      <c r="U260" s="363"/>
    </row>
    <row r="261" spans="2:21" s="107" customFormat="1" ht="13" customHeight="1" x14ac:dyDescent="0.3">
      <c r="B261" s="409"/>
      <c r="C261" s="645"/>
      <c r="D261" s="460"/>
      <c r="E261" s="421"/>
      <c r="F261" s="650"/>
      <c r="G261" s="151" t="s">
        <v>352</v>
      </c>
      <c r="H261" s="154" t="s">
        <v>354</v>
      </c>
      <c r="I261" s="333">
        <v>46202.515277777777</v>
      </c>
      <c r="J261" s="350">
        <v>1544.33</v>
      </c>
      <c r="K261" s="387"/>
      <c r="L261" s="417"/>
      <c r="M261" s="389"/>
      <c r="N261" s="389"/>
      <c r="R261" s="531"/>
      <c r="S261" s="531"/>
      <c r="T261" s="109"/>
      <c r="U261" s="363"/>
    </row>
    <row r="262" spans="2:21" s="107" customFormat="1" ht="13" customHeight="1" x14ac:dyDescent="0.3">
      <c r="B262" s="409"/>
      <c r="C262" s="645"/>
      <c r="D262" s="647"/>
      <c r="E262" s="649"/>
      <c r="F262" s="651"/>
      <c r="G262" s="152" t="s">
        <v>357</v>
      </c>
      <c r="H262" s="154" t="s">
        <v>358</v>
      </c>
      <c r="I262" s="333">
        <v>46202.51666666667</v>
      </c>
      <c r="J262" s="351">
        <v>1277.56</v>
      </c>
      <c r="K262" s="387"/>
      <c r="L262" s="417"/>
      <c r="M262" s="389"/>
      <c r="N262" s="389"/>
      <c r="R262" s="531"/>
      <c r="S262" s="531"/>
      <c r="T262" s="109"/>
      <c r="U262" s="363"/>
    </row>
    <row r="263" spans="2:21" ht="15.5" customHeight="1" x14ac:dyDescent="0.3">
      <c r="B263" s="409"/>
      <c r="C263" s="377"/>
      <c r="D263" s="378" t="s">
        <v>130</v>
      </c>
      <c r="E263" s="381" t="s">
        <v>113</v>
      </c>
      <c r="F263" s="384" t="s">
        <v>323</v>
      </c>
      <c r="G263" s="402" t="s">
        <v>179</v>
      </c>
      <c r="H263" s="403"/>
      <c r="I263" s="403"/>
      <c r="J263" s="403"/>
      <c r="K263" s="387">
        <v>0.29360000000000003</v>
      </c>
      <c r="L263" s="388" t="s">
        <v>110</v>
      </c>
      <c r="M263" s="389">
        <f>(J265+J266+J267)/3</f>
        <v>24.316666666666666</v>
      </c>
      <c r="N263" s="389">
        <f t="shared" si="6"/>
        <v>7.1393733333333342</v>
      </c>
      <c r="R263" s="531"/>
      <c r="S263" s="531"/>
      <c r="T263" s="109"/>
      <c r="U263" s="363"/>
    </row>
    <row r="264" spans="2:21" ht="8" customHeight="1" x14ac:dyDescent="0.3">
      <c r="B264" s="409"/>
      <c r="C264" s="377"/>
      <c r="D264" s="379"/>
      <c r="E264" s="382"/>
      <c r="F264" s="385"/>
      <c r="G264" s="124" t="s">
        <v>183</v>
      </c>
      <c r="H264" s="124" t="s">
        <v>184</v>
      </c>
      <c r="I264" s="124" t="s">
        <v>185</v>
      </c>
      <c r="J264" s="135" t="s">
        <v>186</v>
      </c>
      <c r="K264" s="387"/>
      <c r="L264" s="388"/>
      <c r="M264" s="389"/>
      <c r="N264" s="389"/>
      <c r="R264" s="531"/>
      <c r="S264" s="531"/>
      <c r="T264" s="68"/>
      <c r="U264" s="361"/>
    </row>
    <row r="265" spans="2:21" ht="16" customHeight="1" x14ac:dyDescent="0.3">
      <c r="B265" s="409"/>
      <c r="C265" s="377"/>
      <c r="D265" s="379"/>
      <c r="E265" s="382"/>
      <c r="F265" s="385"/>
      <c r="G265" s="151" t="s">
        <v>400</v>
      </c>
      <c r="H265" s="154" t="s">
        <v>401</v>
      </c>
      <c r="I265" s="333">
        <v>46202.523611111108</v>
      </c>
      <c r="J265" s="350">
        <v>19.16</v>
      </c>
      <c r="K265" s="387"/>
      <c r="L265" s="388"/>
      <c r="M265" s="389"/>
      <c r="N265" s="389"/>
      <c r="R265" s="531"/>
      <c r="S265" s="531"/>
      <c r="T265" s="68"/>
      <c r="U265" s="361"/>
    </row>
    <row r="266" spans="2:21" ht="13" customHeight="1" x14ac:dyDescent="0.3">
      <c r="B266" s="409"/>
      <c r="C266" s="377"/>
      <c r="D266" s="379"/>
      <c r="E266" s="382"/>
      <c r="F266" s="385"/>
      <c r="G266" s="151" t="s">
        <v>301</v>
      </c>
      <c r="H266" s="154" t="s">
        <v>300</v>
      </c>
      <c r="I266" s="333">
        <v>46202.524305555555</v>
      </c>
      <c r="J266" s="350">
        <v>29.99</v>
      </c>
      <c r="K266" s="387"/>
      <c r="L266" s="388"/>
      <c r="M266" s="389"/>
      <c r="N266" s="389"/>
      <c r="R266" s="531"/>
      <c r="S266" s="531"/>
      <c r="T266" s="68"/>
      <c r="U266" s="361"/>
    </row>
    <row r="267" spans="2:21" ht="13" customHeight="1" x14ac:dyDescent="0.3">
      <c r="B267" s="409"/>
      <c r="C267" s="377"/>
      <c r="D267" s="380"/>
      <c r="E267" s="383"/>
      <c r="F267" s="386"/>
      <c r="G267" s="152" t="s">
        <v>303</v>
      </c>
      <c r="H267" s="154" t="s">
        <v>302</v>
      </c>
      <c r="I267" s="333">
        <v>46202.525000000001</v>
      </c>
      <c r="J267" s="351">
        <v>23.8</v>
      </c>
      <c r="K267" s="387"/>
      <c r="L267" s="388"/>
      <c r="M267" s="389"/>
      <c r="N267" s="389"/>
      <c r="R267" s="531"/>
      <c r="S267" s="531"/>
      <c r="T267" s="68"/>
      <c r="U267" s="361"/>
    </row>
    <row r="268" spans="2:21" ht="15.5" customHeight="1" x14ac:dyDescent="0.3">
      <c r="B268" s="409"/>
      <c r="C268" s="377"/>
      <c r="D268" s="378" t="s">
        <v>130</v>
      </c>
      <c r="E268" s="381" t="s">
        <v>113</v>
      </c>
      <c r="F268" s="384" t="s">
        <v>322</v>
      </c>
      <c r="G268" s="402" t="s">
        <v>180</v>
      </c>
      <c r="H268" s="403"/>
      <c r="I268" s="403"/>
      <c r="J268" s="403"/>
      <c r="K268" s="387">
        <v>0.29360000000000003</v>
      </c>
      <c r="L268" s="388" t="s">
        <v>110</v>
      </c>
      <c r="M268" s="389">
        <f>(J270+J271+J272)/3</f>
        <v>20.043333333333333</v>
      </c>
      <c r="N268" s="389">
        <f t="shared" ref="N268" si="9">K268*M268</f>
        <v>5.8847226666666668</v>
      </c>
      <c r="R268" s="531"/>
      <c r="S268" s="531"/>
      <c r="T268" s="109"/>
      <c r="U268" s="363"/>
    </row>
    <row r="269" spans="2:21" ht="8" customHeight="1" x14ac:dyDescent="0.3">
      <c r="B269" s="409"/>
      <c r="C269" s="377"/>
      <c r="D269" s="379"/>
      <c r="E269" s="382"/>
      <c r="F269" s="385"/>
      <c r="G269" s="124" t="s">
        <v>183</v>
      </c>
      <c r="H269" s="124" t="s">
        <v>184</v>
      </c>
      <c r="I269" s="124" t="s">
        <v>185</v>
      </c>
      <c r="J269" s="135" t="s">
        <v>186</v>
      </c>
      <c r="K269" s="387"/>
      <c r="L269" s="388"/>
      <c r="M269" s="389"/>
      <c r="N269" s="389"/>
      <c r="R269" s="531"/>
      <c r="S269" s="531"/>
      <c r="T269" s="68"/>
      <c r="U269" s="361"/>
    </row>
    <row r="270" spans="2:21" ht="13" customHeight="1" x14ac:dyDescent="0.3">
      <c r="B270" s="409"/>
      <c r="C270" s="377"/>
      <c r="D270" s="379"/>
      <c r="E270" s="382"/>
      <c r="F270" s="385"/>
      <c r="G270" s="151" t="s">
        <v>344</v>
      </c>
      <c r="H270" s="154" t="s">
        <v>343</v>
      </c>
      <c r="I270" s="333">
        <v>46203.595138888886</v>
      </c>
      <c r="J270" s="350">
        <v>10.73</v>
      </c>
      <c r="K270" s="387"/>
      <c r="L270" s="388"/>
      <c r="M270" s="389"/>
      <c r="N270" s="389"/>
      <c r="R270" s="531"/>
      <c r="S270" s="531"/>
      <c r="T270" s="68"/>
      <c r="U270" s="361"/>
    </row>
    <row r="271" spans="2:21" ht="17.5" customHeight="1" x14ac:dyDescent="0.3">
      <c r="B271" s="409"/>
      <c r="C271" s="377"/>
      <c r="D271" s="379"/>
      <c r="E271" s="382"/>
      <c r="F271" s="385"/>
      <c r="G271" s="151" t="s">
        <v>346</v>
      </c>
      <c r="H271" s="154" t="s">
        <v>345</v>
      </c>
      <c r="I271" s="333">
        <v>46203.595833333333</v>
      </c>
      <c r="J271" s="350">
        <v>19.5</v>
      </c>
      <c r="K271" s="387"/>
      <c r="L271" s="388"/>
      <c r="M271" s="389"/>
      <c r="N271" s="389"/>
      <c r="R271" s="531"/>
      <c r="S271" s="531"/>
      <c r="T271" s="68"/>
      <c r="U271" s="361"/>
    </row>
    <row r="272" spans="2:21" ht="16" customHeight="1" x14ac:dyDescent="0.3">
      <c r="B272" s="409"/>
      <c r="C272" s="377"/>
      <c r="D272" s="380"/>
      <c r="E272" s="383"/>
      <c r="F272" s="386"/>
      <c r="G272" s="152" t="s">
        <v>347</v>
      </c>
      <c r="H272" s="154" t="s">
        <v>348</v>
      </c>
      <c r="I272" s="333">
        <v>46203.598611111112</v>
      </c>
      <c r="J272" s="351">
        <v>29.9</v>
      </c>
      <c r="K272" s="387"/>
      <c r="L272" s="388"/>
      <c r="M272" s="389"/>
      <c r="N272" s="389"/>
      <c r="R272" s="531"/>
      <c r="S272" s="531"/>
      <c r="T272" s="68"/>
      <c r="U272" s="361"/>
    </row>
    <row r="273" spans="2:21" ht="15.5" customHeight="1" x14ac:dyDescent="0.3">
      <c r="B273" s="409"/>
      <c r="C273" s="377"/>
      <c r="D273" s="378" t="s">
        <v>130</v>
      </c>
      <c r="E273" s="381" t="s">
        <v>113</v>
      </c>
      <c r="F273" s="384" t="s">
        <v>350</v>
      </c>
      <c r="G273" s="402" t="s">
        <v>182</v>
      </c>
      <c r="H273" s="403"/>
      <c r="I273" s="403"/>
      <c r="J273" s="403"/>
      <c r="K273" s="387">
        <v>0.29360000000000003</v>
      </c>
      <c r="L273" s="388" t="s">
        <v>110</v>
      </c>
      <c r="M273" s="389">
        <f>(J275+J276+J277)/3</f>
        <v>24.75333333333333</v>
      </c>
      <c r="N273" s="389">
        <f t="shared" ref="N273" si="10">K273*M273</f>
        <v>7.2675786666666662</v>
      </c>
      <c r="R273" s="531"/>
      <c r="S273" s="531"/>
      <c r="T273" s="109"/>
      <c r="U273" s="363"/>
    </row>
    <row r="274" spans="2:21" ht="8" customHeight="1" x14ac:dyDescent="0.3">
      <c r="B274" s="409"/>
      <c r="C274" s="377"/>
      <c r="D274" s="379"/>
      <c r="E274" s="382"/>
      <c r="F274" s="385"/>
      <c r="G274" s="124" t="s">
        <v>183</v>
      </c>
      <c r="H274" s="124" t="s">
        <v>184</v>
      </c>
      <c r="I274" s="124" t="s">
        <v>185</v>
      </c>
      <c r="J274" s="135" t="s">
        <v>186</v>
      </c>
      <c r="K274" s="387"/>
      <c r="L274" s="388"/>
      <c r="M274" s="389"/>
      <c r="N274" s="389"/>
      <c r="R274" s="531"/>
      <c r="S274" s="531"/>
      <c r="T274" s="68"/>
      <c r="U274" s="361"/>
    </row>
    <row r="275" spans="2:21" ht="13" customHeight="1" x14ac:dyDescent="0.3">
      <c r="B275" s="409"/>
      <c r="C275" s="377"/>
      <c r="D275" s="379"/>
      <c r="E275" s="382"/>
      <c r="F275" s="385"/>
      <c r="G275" s="151" t="s">
        <v>330</v>
      </c>
      <c r="H275" s="154" t="s">
        <v>329</v>
      </c>
      <c r="I275" s="333">
        <v>46203.602777777778</v>
      </c>
      <c r="J275" s="350">
        <v>21.08</v>
      </c>
      <c r="K275" s="387"/>
      <c r="L275" s="388"/>
      <c r="M275" s="389"/>
      <c r="N275" s="389"/>
      <c r="R275" s="531"/>
      <c r="S275" s="531"/>
      <c r="T275" s="68"/>
      <c r="U275" s="361"/>
    </row>
    <row r="276" spans="2:21" ht="13" customHeight="1" x14ac:dyDescent="0.3">
      <c r="B276" s="409"/>
      <c r="C276" s="377"/>
      <c r="D276" s="379"/>
      <c r="E276" s="382"/>
      <c r="F276" s="385"/>
      <c r="G276" s="151" t="s">
        <v>333</v>
      </c>
      <c r="H276" s="154" t="s">
        <v>331</v>
      </c>
      <c r="I276" s="333">
        <v>46203.609722222223</v>
      </c>
      <c r="J276" s="350">
        <v>15.19</v>
      </c>
      <c r="K276" s="387"/>
      <c r="L276" s="388"/>
      <c r="M276" s="389"/>
      <c r="N276" s="389"/>
      <c r="R276" s="531"/>
      <c r="S276" s="531"/>
      <c r="T276" s="68"/>
      <c r="U276" s="361"/>
    </row>
    <row r="277" spans="2:21" ht="13" customHeight="1" x14ac:dyDescent="0.3">
      <c r="B277" s="409"/>
      <c r="C277" s="377"/>
      <c r="D277" s="380"/>
      <c r="E277" s="383"/>
      <c r="F277" s="386"/>
      <c r="G277" s="152" t="s">
        <v>334</v>
      </c>
      <c r="H277" s="154" t="s">
        <v>332</v>
      </c>
      <c r="I277" s="333">
        <v>46203.611805555556</v>
      </c>
      <c r="J277" s="351">
        <v>37.99</v>
      </c>
      <c r="K277" s="387"/>
      <c r="L277" s="388"/>
      <c r="M277" s="389"/>
      <c r="N277" s="389"/>
      <c r="R277" s="531"/>
      <c r="S277" s="531"/>
      <c r="T277" s="68"/>
      <c r="U277" s="361"/>
    </row>
    <row r="278" spans="2:21" ht="16.5" customHeight="1" thickBot="1" x14ac:dyDescent="0.35">
      <c r="B278" s="410"/>
      <c r="C278" s="367"/>
      <c r="D278" s="70" t="s">
        <v>115</v>
      </c>
      <c r="E278" s="49" t="s">
        <v>113</v>
      </c>
      <c r="F278" s="150">
        <v>41955</v>
      </c>
      <c r="G278" s="508" t="s">
        <v>181</v>
      </c>
      <c r="H278" s="470"/>
      <c r="I278" s="470"/>
      <c r="J278" s="509"/>
      <c r="K278" s="137">
        <v>0.65769999999999995</v>
      </c>
      <c r="L278" s="138" t="s">
        <v>102</v>
      </c>
      <c r="M278" s="139">
        <v>87.02</v>
      </c>
      <c r="N278" s="139">
        <f t="shared" ref="N278" si="11">K278*M278</f>
        <v>57.233053999999996</v>
      </c>
      <c r="R278" s="531"/>
      <c r="S278" s="531"/>
      <c r="T278" s="109"/>
      <c r="U278" s="363"/>
    </row>
    <row r="279" spans="2:21" ht="9.25" customHeight="1" thickBot="1" x14ac:dyDescent="0.35">
      <c r="D279" s="532"/>
      <c r="E279" s="532"/>
      <c r="F279" s="532"/>
      <c r="G279" s="122"/>
      <c r="H279" s="122"/>
      <c r="I279" s="122"/>
      <c r="J279" s="236" t="s">
        <v>145</v>
      </c>
      <c r="K279" s="250"/>
      <c r="L279" s="237"/>
      <c r="M279" s="181"/>
      <c r="N279" s="358">
        <f>SUM(N251:N278)</f>
        <v>126.17288033333332</v>
      </c>
      <c r="R279" s="165">
        <v>70</v>
      </c>
      <c r="S279" s="319" t="s">
        <v>124</v>
      </c>
      <c r="T279" s="320" t="s">
        <v>127</v>
      </c>
      <c r="U279" s="362">
        <f>N279*R279</f>
        <v>8832.1016233333321</v>
      </c>
    </row>
    <row r="280" spans="2:21" ht="15" customHeight="1" x14ac:dyDescent="0.3">
      <c r="C280" s="47"/>
      <c r="D280" s="162" t="s">
        <v>112</v>
      </c>
      <c r="E280" s="98"/>
      <c r="F280" s="285"/>
      <c r="G280" s="510" t="s">
        <v>157</v>
      </c>
      <c r="H280" s="511"/>
      <c r="I280" s="511"/>
      <c r="J280" s="512"/>
      <c r="K280" s="315"/>
      <c r="L280" s="218" t="s">
        <v>110</v>
      </c>
      <c r="M280" s="314"/>
      <c r="N280" s="199"/>
      <c r="R280" s="67"/>
      <c r="S280" s="67"/>
      <c r="T280" s="68"/>
      <c r="U280" s="361"/>
    </row>
    <row r="281" spans="2:21" ht="26.5" customHeight="1" thickBot="1" x14ac:dyDescent="0.35">
      <c r="B281" s="312">
        <v>22</v>
      </c>
      <c r="C281" s="159"/>
      <c r="D281" s="174" t="s">
        <v>130</v>
      </c>
      <c r="E281" s="49" t="s">
        <v>113</v>
      </c>
      <c r="F281" s="348" t="s">
        <v>351</v>
      </c>
      <c r="G281" s="513" t="s">
        <v>142</v>
      </c>
      <c r="H281" s="514"/>
      <c r="I281" s="514"/>
      <c r="J281" s="515"/>
      <c r="K281" s="174">
        <v>1</v>
      </c>
      <c r="L281" s="170" t="s">
        <v>110</v>
      </c>
      <c r="M281" s="327">
        <v>285.58999999999997</v>
      </c>
      <c r="N281" s="203">
        <f>K281*M281</f>
        <v>285.58999999999997</v>
      </c>
      <c r="R281" s="501" t="s">
        <v>146</v>
      </c>
      <c r="S281" s="501"/>
      <c r="T281" s="68"/>
      <c r="U281" s="361"/>
    </row>
    <row r="282" spans="2:21" ht="8.25" customHeight="1" thickBot="1" x14ac:dyDescent="0.35">
      <c r="D282" s="443"/>
      <c r="E282" s="443"/>
      <c r="F282" s="443"/>
      <c r="G282" s="74"/>
      <c r="H282" s="74"/>
      <c r="I282" s="74"/>
      <c r="J282" s="224" t="s">
        <v>9</v>
      </c>
      <c r="K282" s="106"/>
      <c r="L282" s="106"/>
      <c r="M282" s="186"/>
      <c r="N282" s="65">
        <f>SUM(N281)</f>
        <v>285.58999999999997</v>
      </c>
      <c r="R282" s="71">
        <v>1</v>
      </c>
      <c r="S282" s="66" t="s">
        <v>134</v>
      </c>
      <c r="T282" s="69" t="s">
        <v>127</v>
      </c>
      <c r="U282" s="345">
        <f>N282*R282</f>
        <v>285.58999999999997</v>
      </c>
    </row>
    <row r="283" spans="2:21" ht="8.25" customHeight="1" thickBot="1" x14ac:dyDescent="0.35">
      <c r="D283" s="74"/>
      <c r="E283" s="74"/>
      <c r="F283" s="74"/>
      <c r="G283" s="74"/>
      <c r="H283" s="74"/>
      <c r="I283" s="74"/>
      <c r="J283" s="75"/>
      <c r="K283" s="75"/>
      <c r="L283" s="75"/>
      <c r="M283" s="187"/>
      <c r="N283" s="76"/>
      <c r="R283" s="72"/>
      <c r="S283" s="64"/>
      <c r="T283" s="72"/>
      <c r="U283" s="365"/>
    </row>
    <row r="284" spans="2:21" ht="8.25" customHeight="1" thickBot="1" x14ac:dyDescent="0.35">
      <c r="D284" s="74"/>
      <c r="E284" s="74"/>
      <c r="F284" s="74"/>
      <c r="G284" s="74"/>
      <c r="H284" s="74"/>
      <c r="I284" s="74"/>
      <c r="J284" s="75"/>
      <c r="K284" s="75"/>
      <c r="L284" s="75"/>
      <c r="M284" s="187"/>
      <c r="N284" s="637" t="s">
        <v>158</v>
      </c>
      <c r="O284" s="638"/>
      <c r="P284" s="638"/>
      <c r="Q284" s="638"/>
      <c r="R284" s="638"/>
      <c r="S284" s="639"/>
      <c r="T284" s="523">
        <f>SUM(U7:U282)</f>
        <v>212478.86075786981</v>
      </c>
      <c r="U284" s="524"/>
    </row>
    <row r="285" spans="2:21" ht="8.25" customHeight="1" x14ac:dyDescent="0.3">
      <c r="D285" s="74"/>
      <c r="E285" s="74"/>
      <c r="F285" s="74"/>
      <c r="G285" s="374"/>
      <c r="H285" s="74"/>
      <c r="I285" s="74"/>
      <c r="J285" s="75"/>
      <c r="K285" s="75"/>
      <c r="L285" s="75"/>
      <c r="M285" s="187"/>
      <c r="N285" s="76"/>
      <c r="R285" s="72"/>
      <c r="S285" s="64"/>
      <c r="T285" s="72"/>
      <c r="U285" s="365"/>
    </row>
    <row r="286" spans="2:21" ht="11" customHeight="1" thickBot="1" x14ac:dyDescent="0.35">
      <c r="D286" s="74"/>
      <c r="F286" s="74"/>
      <c r="H286" s="74"/>
      <c r="I286" s="642" t="s">
        <v>405</v>
      </c>
      <c r="J286" s="642"/>
      <c r="K286" s="642"/>
      <c r="L286" s="642"/>
      <c r="M286" s="187"/>
      <c r="N286" s="76"/>
      <c r="R286" s="72"/>
      <c r="S286" s="64"/>
      <c r="T286" s="72"/>
      <c r="U286" s="365"/>
    </row>
    <row r="287" spans="2:21" ht="8.25" customHeight="1" thickBot="1" x14ac:dyDescent="0.35">
      <c r="D287" s="74"/>
      <c r="E287" s="74"/>
      <c r="F287" s="74"/>
      <c r="G287" s="68"/>
      <c r="H287" s="74"/>
      <c r="I287" s="74"/>
      <c r="J287" s="116"/>
      <c r="K287" s="75"/>
      <c r="L287" s="75"/>
      <c r="M287" s="187"/>
      <c r="N287" s="528" t="s">
        <v>159</v>
      </c>
      <c r="O287" s="529"/>
      <c r="P287" s="529"/>
      <c r="Q287" s="529"/>
      <c r="R287" s="529"/>
      <c r="S287" s="530"/>
      <c r="T287" s="523">
        <f>T284*1.23</f>
        <v>261348.99873217987</v>
      </c>
      <c r="U287" s="524"/>
    </row>
    <row r="288" spans="2:21" ht="8.25" customHeight="1" x14ac:dyDescent="0.3">
      <c r="D288" s="74"/>
      <c r="E288" s="74"/>
      <c r="F288" s="74"/>
      <c r="G288" s="375" t="s">
        <v>402</v>
      </c>
      <c r="H288" s="74"/>
      <c r="I288" s="74"/>
      <c r="J288" s="75"/>
      <c r="K288" s="75"/>
      <c r="L288" s="75"/>
      <c r="M288" s="187"/>
      <c r="N288" s="76"/>
      <c r="R288" s="72"/>
      <c r="S288" s="64"/>
      <c r="T288" s="72"/>
      <c r="U288" s="365"/>
    </row>
    <row r="289" spans="4:21" ht="8.25" customHeight="1" x14ac:dyDescent="0.3">
      <c r="D289" s="74"/>
      <c r="E289" s="74"/>
      <c r="F289" s="74"/>
      <c r="G289" s="375" t="s">
        <v>403</v>
      </c>
      <c r="H289" s="74"/>
      <c r="I289" s="74"/>
      <c r="J289" s="117"/>
      <c r="K289" s="75"/>
      <c r="L289" s="75"/>
      <c r="M289" s="187"/>
      <c r="N289" s="76"/>
      <c r="R289" s="72"/>
      <c r="S289" s="64"/>
      <c r="T289" s="72"/>
      <c r="U289" s="365"/>
    </row>
    <row r="290" spans="4:21" ht="8.25" customHeight="1" x14ac:dyDescent="0.3">
      <c r="D290" s="74"/>
      <c r="E290" s="74"/>
      <c r="F290" s="74"/>
      <c r="G290" s="375" t="s">
        <v>404</v>
      </c>
      <c r="H290" s="74"/>
      <c r="I290" s="74"/>
      <c r="J290" s="117"/>
      <c r="K290" s="75"/>
      <c r="L290" s="75"/>
      <c r="M290" s="187"/>
      <c r="N290" s="76"/>
      <c r="R290" s="72"/>
      <c r="S290" s="64"/>
      <c r="T290" s="72"/>
      <c r="U290" s="365"/>
    </row>
    <row r="291" spans="4:21" ht="14.5" customHeight="1" x14ac:dyDescent="0.3">
      <c r="D291" s="74"/>
      <c r="E291" s="74"/>
      <c r="F291" s="74"/>
      <c r="G291" s="74"/>
      <c r="H291" s="149"/>
      <c r="I291" s="74"/>
      <c r="J291" s="118"/>
      <c r="K291" s="75"/>
      <c r="L291" s="75"/>
      <c r="M291" s="187"/>
      <c r="N291" s="76"/>
      <c r="R291" s="72"/>
      <c r="S291" s="64"/>
      <c r="T291" s="72"/>
      <c r="U291" s="365"/>
    </row>
    <row r="292" spans="4:21" ht="11" customHeight="1" x14ac:dyDescent="0.3">
      <c r="D292" s="74"/>
      <c r="E292" s="74"/>
      <c r="F292" s="74"/>
      <c r="G292" s="74"/>
      <c r="H292" s="149"/>
      <c r="I292" s="74"/>
      <c r="J292" s="117"/>
      <c r="K292" s="75"/>
      <c r="L292" s="75"/>
      <c r="M292" s="187"/>
      <c r="N292" s="76"/>
      <c r="R292" s="72"/>
      <c r="S292" s="64"/>
      <c r="T292" s="72"/>
      <c r="U292" s="365"/>
    </row>
    <row r="293" spans="4:21" ht="17.5" x14ac:dyDescent="0.3">
      <c r="G293" s="346"/>
      <c r="H293" s="347"/>
    </row>
  </sheetData>
  <mergeCells count="447">
    <mergeCell ref="I286:L286"/>
    <mergeCell ref="D2:N2"/>
    <mergeCell ref="D1:N1"/>
    <mergeCell ref="N253:N257"/>
    <mergeCell ref="C258:C262"/>
    <mergeCell ref="D258:D262"/>
    <mergeCell ref="E258:E262"/>
    <mergeCell ref="F258:F262"/>
    <mergeCell ref="K258:K262"/>
    <mergeCell ref="L258:L262"/>
    <mergeCell ref="M258:M262"/>
    <mergeCell ref="N258:N262"/>
    <mergeCell ref="D242:D246"/>
    <mergeCell ref="E242:E246"/>
    <mergeCell ref="F242:F246"/>
    <mergeCell ref="G242:J242"/>
    <mergeCell ref="K242:K246"/>
    <mergeCell ref="L242:L246"/>
    <mergeCell ref="M242:M246"/>
    <mergeCell ref="C253:C257"/>
    <mergeCell ref="D253:D257"/>
    <mergeCell ref="E253:E257"/>
    <mergeCell ref="F253:F257"/>
    <mergeCell ref="G253:J253"/>
    <mergeCell ref="K253:K257"/>
    <mergeCell ref="L253:L257"/>
    <mergeCell ref="M253:M257"/>
    <mergeCell ref="G250:J250"/>
    <mergeCell ref="N93:N97"/>
    <mergeCell ref="B93:B104"/>
    <mergeCell ref="B237:B248"/>
    <mergeCell ref="G217:J217"/>
    <mergeCell ref="K263:K267"/>
    <mergeCell ref="L263:L267"/>
    <mergeCell ref="M263:M267"/>
    <mergeCell ref="N263:N267"/>
    <mergeCell ref="C237:C241"/>
    <mergeCell ref="D237:D241"/>
    <mergeCell ref="E237:E241"/>
    <mergeCell ref="F237:F241"/>
    <mergeCell ref="G237:J237"/>
    <mergeCell ref="C208:C212"/>
    <mergeCell ref="D208:D212"/>
    <mergeCell ref="E208:E212"/>
    <mergeCell ref="F208:F212"/>
    <mergeCell ref="G208:J208"/>
    <mergeCell ref="C227:C231"/>
    <mergeCell ref="D227:D231"/>
    <mergeCell ref="E227:E231"/>
    <mergeCell ref="F227:F231"/>
    <mergeCell ref="G227:J227"/>
    <mergeCell ref="K227:K231"/>
    <mergeCell ref="N227:N231"/>
    <mergeCell ref="C242:C246"/>
    <mergeCell ref="N284:S284"/>
    <mergeCell ref="K208:K212"/>
    <mergeCell ref="L208:L212"/>
    <mergeCell ref="M208:M212"/>
    <mergeCell ref="N208:N212"/>
    <mergeCell ref="K222:K226"/>
    <mergeCell ref="L222:L226"/>
    <mergeCell ref="M222:M226"/>
    <mergeCell ref="N222:N226"/>
    <mergeCell ref="K237:K241"/>
    <mergeCell ref="L237:L241"/>
    <mergeCell ref="M237:M241"/>
    <mergeCell ref="N237:N241"/>
    <mergeCell ref="L217:L221"/>
    <mergeCell ref="M217:M221"/>
    <mergeCell ref="N217:N221"/>
    <mergeCell ref="D215:F215"/>
    <mergeCell ref="C222:C226"/>
    <mergeCell ref="N242:N246"/>
    <mergeCell ref="K217:K221"/>
    <mergeCell ref="L227:L231"/>
    <mergeCell ref="M227:M231"/>
    <mergeCell ref="D222:D226"/>
    <mergeCell ref="B39:B45"/>
    <mergeCell ref="B31:B33"/>
    <mergeCell ref="C31:C33"/>
    <mergeCell ref="E147:E151"/>
    <mergeCell ref="D147:D151"/>
    <mergeCell ref="C147:C151"/>
    <mergeCell ref="E222:E226"/>
    <mergeCell ref="F222:F226"/>
    <mergeCell ref="C173:C177"/>
    <mergeCell ref="D137:D141"/>
    <mergeCell ref="C137:C141"/>
    <mergeCell ref="F142:F146"/>
    <mergeCell ref="E142:E146"/>
    <mergeCell ref="D142:D146"/>
    <mergeCell ref="C142:C146"/>
    <mergeCell ref="F147:F151"/>
    <mergeCell ref="C84:C88"/>
    <mergeCell ref="F74:F78"/>
    <mergeCell ref="C93:C97"/>
    <mergeCell ref="D173:D177"/>
    <mergeCell ref="D203:D207"/>
    <mergeCell ref="B19:B25"/>
    <mergeCell ref="B13:B16"/>
    <mergeCell ref="B8:B10"/>
    <mergeCell ref="R31:S33"/>
    <mergeCell ref="C152:C156"/>
    <mergeCell ref="D152:D156"/>
    <mergeCell ref="E152:E156"/>
    <mergeCell ref="F152:F156"/>
    <mergeCell ref="G152:J152"/>
    <mergeCell ref="C79:C83"/>
    <mergeCell ref="D79:D83"/>
    <mergeCell ref="E79:E83"/>
    <mergeCell ref="F79:F83"/>
    <mergeCell ref="G79:J79"/>
    <mergeCell ref="K79:K83"/>
    <mergeCell ref="L79:L83"/>
    <mergeCell ref="M79:M83"/>
    <mergeCell ref="N79:N83"/>
    <mergeCell ref="C8:C9"/>
    <mergeCell ref="N137:N141"/>
    <mergeCell ref="C69:C73"/>
    <mergeCell ref="L93:L97"/>
    <mergeCell ref="M93:M97"/>
    <mergeCell ref="K137:K141"/>
    <mergeCell ref="L137:L141"/>
    <mergeCell ref="M137:M141"/>
    <mergeCell ref="C74:C78"/>
    <mergeCell ref="N117:N121"/>
    <mergeCell ref="K127:K131"/>
    <mergeCell ref="K93:K97"/>
    <mergeCell ref="C98:C102"/>
    <mergeCell ref="D98:D102"/>
    <mergeCell ref="E98:E102"/>
    <mergeCell ref="F98:F102"/>
    <mergeCell ref="G98:J98"/>
    <mergeCell ref="K98:K102"/>
    <mergeCell ref="G92:J92"/>
    <mergeCell ref="F84:F88"/>
    <mergeCell ref="E93:E97"/>
    <mergeCell ref="G126:J126"/>
    <mergeCell ref="G93:J93"/>
    <mergeCell ref="D93:D97"/>
    <mergeCell ref="L173:L177"/>
    <mergeCell ref="L98:L102"/>
    <mergeCell ref="M98:M102"/>
    <mergeCell ref="G127:J127"/>
    <mergeCell ref="L117:L121"/>
    <mergeCell ref="M117:M121"/>
    <mergeCell ref="G216:J216"/>
    <mergeCell ref="G236:J236"/>
    <mergeCell ref="G136:J136"/>
    <mergeCell ref="G222:J222"/>
    <mergeCell ref="G159:J159"/>
    <mergeCell ref="G168:J168"/>
    <mergeCell ref="G167:J167"/>
    <mergeCell ref="G169:J169"/>
    <mergeCell ref="G170:J170"/>
    <mergeCell ref="G161:J161"/>
    <mergeCell ref="G172:J172"/>
    <mergeCell ref="G142:J142"/>
    <mergeCell ref="G106:J106"/>
    <mergeCell ref="G116:J116"/>
    <mergeCell ref="M142:M146"/>
    <mergeCell ref="G137:J137"/>
    <mergeCell ref="L127:L131"/>
    <mergeCell ref="M127:M131"/>
    <mergeCell ref="K173:K177"/>
    <mergeCell ref="G13:J13"/>
    <mergeCell ref="G14:J14"/>
    <mergeCell ref="G15:J15"/>
    <mergeCell ref="G16:J16"/>
    <mergeCell ref="G19:J19"/>
    <mergeCell ref="G20:J20"/>
    <mergeCell ref="G21:J21"/>
    <mergeCell ref="G22:J22"/>
    <mergeCell ref="G23:J23"/>
    <mergeCell ref="G24:J24"/>
    <mergeCell ref="G25:J25"/>
    <mergeCell ref="G27:J27"/>
    <mergeCell ref="G43:J43"/>
    <mergeCell ref="G44:J44"/>
    <mergeCell ref="G45:J45"/>
    <mergeCell ref="G50:J50"/>
    <mergeCell ref="G39:J39"/>
    <mergeCell ref="G40:J40"/>
    <mergeCell ref="G41:J41"/>
    <mergeCell ref="G42:J42"/>
    <mergeCell ref="G36:J36"/>
    <mergeCell ref="G28:J28"/>
    <mergeCell ref="G30:J30"/>
    <mergeCell ref="F52:F56"/>
    <mergeCell ref="G63:J63"/>
    <mergeCell ref="D57:D61"/>
    <mergeCell ref="E57:E61"/>
    <mergeCell ref="F57:F61"/>
    <mergeCell ref="G103:J103"/>
    <mergeCell ref="F137:F141"/>
    <mergeCell ref="G107:J107"/>
    <mergeCell ref="G52:J52"/>
    <mergeCell ref="F93:F97"/>
    <mergeCell ref="D52:D56"/>
    <mergeCell ref="E52:E56"/>
    <mergeCell ref="G104:J104"/>
    <mergeCell ref="G74:J74"/>
    <mergeCell ref="G66:J66"/>
    <mergeCell ref="G89:J89"/>
    <mergeCell ref="G90:J90"/>
    <mergeCell ref="G113:J113"/>
    <mergeCell ref="G65:J65"/>
    <mergeCell ref="G31:J31"/>
    <mergeCell ref="G32:J32"/>
    <mergeCell ref="G33:J33"/>
    <mergeCell ref="G38:J38"/>
    <mergeCell ref="G51:J51"/>
    <mergeCell ref="E203:E207"/>
    <mergeCell ref="F203:F207"/>
    <mergeCell ref="D188:D192"/>
    <mergeCell ref="E188:E192"/>
    <mergeCell ref="F188:F192"/>
    <mergeCell ref="G188:J188"/>
    <mergeCell ref="G198:J198"/>
    <mergeCell ref="G183:J183"/>
    <mergeCell ref="G184:J184"/>
    <mergeCell ref="G203:J203"/>
    <mergeCell ref="G199:J199"/>
    <mergeCell ref="G200:J200"/>
    <mergeCell ref="D193:D197"/>
    <mergeCell ref="E193:E197"/>
    <mergeCell ref="F193:F197"/>
    <mergeCell ref="G193:J193"/>
    <mergeCell ref="G187:J187"/>
    <mergeCell ref="G186:J186"/>
    <mergeCell ref="G202:J202"/>
    <mergeCell ref="F178:F182"/>
    <mergeCell ref="G178:J178"/>
    <mergeCell ref="G173:J173"/>
    <mergeCell ref="T284:U284"/>
    <mergeCell ref="R19:S24"/>
    <mergeCell ref="D26:F26"/>
    <mergeCell ref="N287:S287"/>
    <mergeCell ref="T287:U287"/>
    <mergeCell ref="D201:F201"/>
    <mergeCell ref="D67:F67"/>
    <mergeCell ref="D105:F105"/>
    <mergeCell ref="D282:F282"/>
    <mergeCell ref="R251:S278"/>
    <mergeCell ref="D279:F279"/>
    <mergeCell ref="R28:S28"/>
    <mergeCell ref="D29:F29"/>
    <mergeCell ref="G35:J35"/>
    <mergeCell ref="D37:F37"/>
    <mergeCell ref="D69:D73"/>
    <mergeCell ref="E69:E73"/>
    <mergeCell ref="F69:F73"/>
    <mergeCell ref="G69:J69"/>
    <mergeCell ref="G68:J68"/>
    <mergeCell ref="D185:F185"/>
    <mergeCell ref="D162:D166"/>
    <mergeCell ref="M74:M78"/>
    <mergeCell ref="R281:S281"/>
    <mergeCell ref="D235:F235"/>
    <mergeCell ref="G213:J213"/>
    <mergeCell ref="G214:J214"/>
    <mergeCell ref="D217:D221"/>
    <mergeCell ref="F263:F267"/>
    <mergeCell ref="E263:E267"/>
    <mergeCell ref="D263:D267"/>
    <mergeCell ref="E217:E221"/>
    <mergeCell ref="F217:F221"/>
    <mergeCell ref="G232:J232"/>
    <mergeCell ref="G233:J233"/>
    <mergeCell ref="G234:J234"/>
    <mergeCell ref="G247:J247"/>
    <mergeCell ref="G248:J248"/>
    <mergeCell ref="G273:J273"/>
    <mergeCell ref="G278:J278"/>
    <mergeCell ref="G263:J263"/>
    <mergeCell ref="G280:J280"/>
    <mergeCell ref="G281:J281"/>
    <mergeCell ref="E137:E141"/>
    <mergeCell ref="D178:D182"/>
    <mergeCell ref="N178:N182"/>
    <mergeCell ref="C39:C45"/>
    <mergeCell ref="G162:J162"/>
    <mergeCell ref="K107:K111"/>
    <mergeCell ref="L107:L111"/>
    <mergeCell ref="M107:M111"/>
    <mergeCell ref="N107:N111"/>
    <mergeCell ref="K117:K121"/>
    <mergeCell ref="G147:J147"/>
    <mergeCell ref="L152:L156"/>
    <mergeCell ref="M152:M156"/>
    <mergeCell ref="N152:N156"/>
    <mergeCell ref="M57:M61"/>
    <mergeCell ref="N57:N61"/>
    <mergeCell ref="K162:K166"/>
    <mergeCell ref="L162:L166"/>
    <mergeCell ref="M162:M166"/>
    <mergeCell ref="N162:N166"/>
    <mergeCell ref="C52:C56"/>
    <mergeCell ref="C57:C61"/>
    <mergeCell ref="G57:J57"/>
    <mergeCell ref="G62:J62"/>
    <mergeCell ref="D84:D88"/>
    <mergeCell ref="E84:E88"/>
    <mergeCell ref="R5:S5"/>
    <mergeCell ref="G5:J5"/>
    <mergeCell ref="T5:U5"/>
    <mergeCell ref="G84:J84"/>
    <mergeCell ref="K84:K88"/>
    <mergeCell ref="R13:S16"/>
    <mergeCell ref="R39:S45"/>
    <mergeCell ref="R8:S10"/>
    <mergeCell ref="D11:F11"/>
    <mergeCell ref="L52:L56"/>
    <mergeCell ref="M52:M56"/>
    <mergeCell ref="N52:N56"/>
    <mergeCell ref="L57:L61"/>
    <mergeCell ref="D17:F17"/>
    <mergeCell ref="D34:F34"/>
    <mergeCell ref="D74:D78"/>
    <mergeCell ref="E74:E78"/>
    <mergeCell ref="D48:N48"/>
    <mergeCell ref="D49:N49"/>
    <mergeCell ref="D46:F46"/>
    <mergeCell ref="M69:M73"/>
    <mergeCell ref="N69:N73"/>
    <mergeCell ref="K74:K78"/>
    <mergeCell ref="L74:L78"/>
    <mergeCell ref="D3:N3"/>
    <mergeCell ref="D4:N4"/>
    <mergeCell ref="D6:F6"/>
    <mergeCell ref="J6:M6"/>
    <mergeCell ref="D91:F91"/>
    <mergeCell ref="D115:F115"/>
    <mergeCell ref="D125:F125"/>
    <mergeCell ref="D135:F135"/>
    <mergeCell ref="D117:D121"/>
    <mergeCell ref="E117:E121"/>
    <mergeCell ref="F117:F121"/>
    <mergeCell ref="D127:D131"/>
    <mergeCell ref="E127:E131"/>
    <mergeCell ref="F127:F131"/>
    <mergeCell ref="D107:D111"/>
    <mergeCell ref="E107:E111"/>
    <mergeCell ref="F107:F111"/>
    <mergeCell ref="N127:N131"/>
    <mergeCell ref="G7:J7"/>
    <mergeCell ref="G8:J8"/>
    <mergeCell ref="G9:J9"/>
    <mergeCell ref="G10:J10"/>
    <mergeCell ref="G12:J12"/>
    <mergeCell ref="G18:J18"/>
    <mergeCell ref="D160:F160"/>
    <mergeCell ref="D171:F171"/>
    <mergeCell ref="E162:E166"/>
    <mergeCell ref="E178:E182"/>
    <mergeCell ref="N142:N146"/>
    <mergeCell ref="C162:C166"/>
    <mergeCell ref="B162:B170"/>
    <mergeCell ref="B173:B184"/>
    <mergeCell ref="B203:B214"/>
    <mergeCell ref="M173:M177"/>
    <mergeCell ref="N173:N177"/>
    <mergeCell ref="K178:K182"/>
    <mergeCell ref="N188:N192"/>
    <mergeCell ref="M178:M182"/>
    <mergeCell ref="N193:N197"/>
    <mergeCell ref="B187:B200"/>
    <mergeCell ref="K188:K192"/>
    <mergeCell ref="K193:K197"/>
    <mergeCell ref="L188:L192"/>
    <mergeCell ref="L193:L197"/>
    <mergeCell ref="C188:C192"/>
    <mergeCell ref="C193:C197"/>
    <mergeCell ref="M188:M192"/>
    <mergeCell ref="M193:M197"/>
    <mergeCell ref="B69:B90"/>
    <mergeCell ref="B137:B159"/>
    <mergeCell ref="C107:C111"/>
    <mergeCell ref="B107:B114"/>
    <mergeCell ref="C117:C121"/>
    <mergeCell ref="B117:B124"/>
    <mergeCell ref="C127:C131"/>
    <mergeCell ref="B127:B134"/>
    <mergeCell ref="N98:N102"/>
    <mergeCell ref="K69:K73"/>
    <mergeCell ref="L69:L73"/>
    <mergeCell ref="M147:M151"/>
    <mergeCell ref="N147:N151"/>
    <mergeCell ref="K152:K156"/>
    <mergeCell ref="G114:J114"/>
    <mergeCell ref="G112:J112"/>
    <mergeCell ref="N74:N78"/>
    <mergeCell ref="L84:L88"/>
    <mergeCell ref="M84:M88"/>
    <mergeCell ref="N84:N88"/>
    <mergeCell ref="G122:J122"/>
    <mergeCell ref="G123:J123"/>
    <mergeCell ref="G124:J124"/>
    <mergeCell ref="G117:J117"/>
    <mergeCell ref="B217:B234"/>
    <mergeCell ref="B251:B278"/>
    <mergeCell ref="C263:C267"/>
    <mergeCell ref="C217:C221"/>
    <mergeCell ref="C178:C182"/>
    <mergeCell ref="C203:C207"/>
    <mergeCell ref="G64:J64"/>
    <mergeCell ref="K142:K146"/>
    <mergeCell ref="L142:L146"/>
    <mergeCell ref="B52:B66"/>
    <mergeCell ref="K52:K56"/>
    <mergeCell ref="K57:K61"/>
    <mergeCell ref="K147:K151"/>
    <mergeCell ref="L147:L151"/>
    <mergeCell ref="D249:F249"/>
    <mergeCell ref="E173:E177"/>
    <mergeCell ref="F173:F177"/>
    <mergeCell ref="G132:J132"/>
    <mergeCell ref="G133:J133"/>
    <mergeCell ref="G134:J134"/>
    <mergeCell ref="G157:J157"/>
    <mergeCell ref="G158:J158"/>
    <mergeCell ref="L178:L182"/>
    <mergeCell ref="F162:F166"/>
    <mergeCell ref="C273:C277"/>
    <mergeCell ref="D273:D277"/>
    <mergeCell ref="E273:E277"/>
    <mergeCell ref="F273:F277"/>
    <mergeCell ref="K273:K277"/>
    <mergeCell ref="L273:L277"/>
    <mergeCell ref="M273:M277"/>
    <mergeCell ref="N273:N277"/>
    <mergeCell ref="K203:K207"/>
    <mergeCell ref="L203:L207"/>
    <mergeCell ref="M203:M207"/>
    <mergeCell ref="N203:N207"/>
    <mergeCell ref="C268:C272"/>
    <mergeCell ref="D268:D272"/>
    <mergeCell ref="E268:E272"/>
    <mergeCell ref="F268:F272"/>
    <mergeCell ref="G268:J268"/>
    <mergeCell ref="K268:K272"/>
    <mergeCell ref="L268:L272"/>
    <mergeCell ref="M268:M272"/>
    <mergeCell ref="N268:N272"/>
    <mergeCell ref="G251:J251"/>
    <mergeCell ref="G252:J252"/>
    <mergeCell ref="G258:J258"/>
  </mergeCells>
  <hyperlinks>
    <hyperlink ref="H267" r:id="rId1" xr:uid="{7F72181B-F289-494D-B239-69A9B399E2BF}"/>
    <hyperlink ref="H265" r:id="rId2" xr:uid="{E6A971F0-44BA-4693-8530-B9EA3B0C83F3}"/>
    <hyperlink ref="H266" r:id="rId3" xr:uid="{A5B31937-ECC8-4EF5-AFD4-09B6B2D65076}"/>
    <hyperlink ref="H73" r:id="rId4" xr:uid="{BB6F458E-0533-4CB0-AA16-B7B594C11ABE}"/>
    <hyperlink ref="H71" r:id="rId5" xr:uid="{EFBBB799-0510-4AB8-9827-EF32E2D303DA}"/>
    <hyperlink ref="H72" r:id="rId6" xr:uid="{3B81A83E-2996-4D37-9D2F-3F31F1EE554E}"/>
    <hyperlink ref="H111" r:id="rId7" xr:uid="{5A9617B3-477E-4DC7-85A3-10ADD557EFC5}"/>
    <hyperlink ref="H109" r:id="rId8" xr:uid="{F9B3C134-C7C3-47B8-B0A3-25CD3497B7B2}"/>
    <hyperlink ref="H110" r:id="rId9" xr:uid="{6F22537D-B37D-443E-BC5F-E62F7FB99EEB}"/>
    <hyperlink ref="H56" r:id="rId10" xr:uid="{95C21B5A-B085-4E52-A24C-89EC5A355EA9}"/>
    <hyperlink ref="H54" r:id="rId11" xr:uid="{822FF2C3-1A4D-49E9-B279-193C64822E0E}"/>
    <hyperlink ref="H55" r:id="rId12" xr:uid="{D51733BC-D770-4FE5-8D43-AF3EF6A2B555}"/>
    <hyperlink ref="H61" r:id="rId13" xr:uid="{493CB922-738C-4B02-A058-80A7E48FDA23}"/>
    <hyperlink ref="H59" r:id="rId14" xr:uid="{75406F95-C235-4FC5-B889-2A91E62EC3D9}"/>
    <hyperlink ref="H60" r:id="rId15" xr:uid="{13ECAC7F-837B-463C-BD6A-2E584303BD03}"/>
    <hyperlink ref="H78" r:id="rId16" xr:uid="{68D98390-B560-4D20-9E9D-929330E2753B}"/>
    <hyperlink ref="H77" r:id="rId17" xr:uid="{DE15D4A3-941C-44E7-88C7-19BA5B34806B}"/>
    <hyperlink ref="H102" r:id="rId18" xr:uid="{25DB3EA7-C2C2-461D-9EC4-39554A7C1EE3}"/>
    <hyperlink ref="H100" r:id="rId19" xr:uid="{9F50954B-3A4D-4A46-BF77-467D88720078}"/>
    <hyperlink ref="H101" r:id="rId20" xr:uid="{4F01BE71-40D4-4E08-8448-4F6831F6CA2F}"/>
    <hyperlink ref="H121" r:id="rId21" xr:uid="{A8DAC9A4-1F7A-428D-B24E-F9C0227E0A02}"/>
    <hyperlink ref="H119" r:id="rId22" xr:uid="{B90BADBF-7A05-4202-A33F-D2868B19BCE6}"/>
    <hyperlink ref="H120" r:id="rId23" xr:uid="{3C55C72D-ADC2-4CB3-8751-E139D33E4392}"/>
    <hyperlink ref="H129" r:id="rId24" xr:uid="{56F7B41F-A3A4-404D-AEE8-36BE605058A7}"/>
    <hyperlink ref="H130" r:id="rId25" xr:uid="{C8BEC0E8-694B-4B1A-82A9-00E7183266FD}"/>
    <hyperlink ref="H141" r:id="rId26" xr:uid="{E3EC6F02-DA97-4384-9409-13533EA9AD45}"/>
    <hyperlink ref="H140" r:id="rId27" xr:uid="{3661BAF2-9DAF-47CF-8018-790326241D95}"/>
    <hyperlink ref="H146" r:id="rId28" xr:uid="{3E5EEC5B-49F4-4A63-B898-642C7D899C05}"/>
    <hyperlink ref="H144" r:id="rId29" xr:uid="{DADC647E-601E-4380-BD6A-08D528881D46}"/>
    <hyperlink ref="H145" r:id="rId30" xr:uid="{C82F6949-1ABB-4923-B450-C103AB18B133}"/>
    <hyperlink ref="H151" r:id="rId31" xr:uid="{9E6CE376-270F-49A5-8B01-71C1905ACEC6}"/>
    <hyperlink ref="H149" r:id="rId32" xr:uid="{DFF4A087-436E-4DBE-B366-D259AD0396FA}"/>
    <hyperlink ref="H150" r:id="rId33" xr:uid="{C9C202A9-BF19-4D32-B882-5F896EDC820F}"/>
    <hyperlink ref="H156" r:id="rId34" xr:uid="{1E5F6420-30A5-4477-8CD1-F60846158D33}"/>
    <hyperlink ref="H154" r:id="rId35" xr:uid="{740FFE52-8ADA-4B3F-A843-20CA8AD73811}"/>
    <hyperlink ref="H155" r:id="rId36" xr:uid="{5553AF9D-F028-433F-8E0B-3E44CF71ABFA}"/>
    <hyperlink ref="H166" r:id="rId37" xr:uid="{6BEAE669-3542-4E66-B1B3-F4F2D2A989F6}"/>
    <hyperlink ref="H164" r:id="rId38" xr:uid="{BACF0F09-4729-45D1-9957-55424211B167}"/>
    <hyperlink ref="H165" r:id="rId39" xr:uid="{8D9DF6F0-D9E3-45C2-B596-161E5F4AC0E5}"/>
    <hyperlink ref="H177" r:id="rId40" xr:uid="{F5A9AD0C-3E92-435C-8153-D28F781C0D69}"/>
    <hyperlink ref="H175" r:id="rId41" xr:uid="{9F1A5537-4976-4054-BA9F-4A5F3311E75C}"/>
    <hyperlink ref="H176" r:id="rId42" xr:uid="{A2D18A8E-9C0D-42E6-967F-50323AE7EE67}"/>
    <hyperlink ref="H182" r:id="rId43" xr:uid="{E01D32D3-15BC-4DAD-B435-64BD9F585186}"/>
    <hyperlink ref="H180" r:id="rId44" xr:uid="{B2E8F899-7F9A-4845-9D03-425833FE7DD8}"/>
    <hyperlink ref="H181" r:id="rId45" xr:uid="{4E119EF9-3126-46E2-8063-B209EDFD8D06}"/>
    <hyperlink ref="H192" r:id="rId46" xr:uid="{A87FE80A-9CF7-4AEC-9C3C-7683AB547BF6}"/>
    <hyperlink ref="H190" r:id="rId47" xr:uid="{81539E1E-32F6-4A82-B7FA-DD081EE0EB28}"/>
    <hyperlink ref="H191" r:id="rId48" xr:uid="{F1E276D1-F41D-481A-B4CF-2AA5C43CDF60}"/>
    <hyperlink ref="H197" r:id="rId49" xr:uid="{058F4A2E-3D6A-4861-BFB0-CBDDEF573F7D}"/>
    <hyperlink ref="H195" r:id="rId50" xr:uid="{4EF817FC-E54F-45A7-A7B9-79E8D25D2F66}"/>
    <hyperlink ref="H196" r:id="rId51" xr:uid="{1448A7D9-41D3-43BA-8D61-95ACB39EF4A5}"/>
    <hyperlink ref="H207" r:id="rId52" xr:uid="{56641B4B-FC61-48F7-9F77-EEF5887A8EFA}"/>
    <hyperlink ref="H205" r:id="rId53" xr:uid="{9DF88C32-3AD5-48BB-806E-A9F4B484EDE0}"/>
    <hyperlink ref="H206" r:id="rId54" xr:uid="{08948ED4-E83B-4CF3-AA0C-85A0C9EA0879}"/>
    <hyperlink ref="H219" r:id="rId55" xr:uid="{DC0085F3-0382-4499-AF0F-D9C5C9DE855C}"/>
    <hyperlink ref="H231" r:id="rId56" xr:uid="{7356B651-63EF-4DC2-A627-95591969B7EF}"/>
    <hyperlink ref="H229" r:id="rId57" xr:uid="{0B7845E0-852D-4A4E-85B9-8403DD8780F6}"/>
    <hyperlink ref="H230" r:id="rId58" xr:uid="{09599223-FAC6-43C9-BFC9-10E17F4F2F25}"/>
    <hyperlink ref="H239" r:id="rId59" xr:uid="{8AF4ECE5-8FA3-4261-94EB-DD7E4016A490}"/>
    <hyperlink ref="H131" r:id="rId60" xr:uid="{0B71E990-CD04-4DE1-8E82-6D33FAAA243A}"/>
    <hyperlink ref="H139" r:id="rId61" xr:uid="{6C7FD664-FC24-402D-9DA1-CC6AA4438033}"/>
    <hyperlink ref="H83" r:id="rId62" xr:uid="{239F9347-8898-4BF7-9DD7-7517D3BD1B87}"/>
    <hyperlink ref="H82" r:id="rId63" xr:uid="{3A797469-4131-4D5A-A6D9-12183A5402B9}"/>
    <hyperlink ref="H81" r:id="rId64" xr:uid="{C8D2C85F-55F4-4DD1-A57A-506A8D25BD61}"/>
    <hyperlink ref="H212" r:id="rId65" xr:uid="{8B8111C0-FF12-491C-BE7E-60E8FA05ADCA}"/>
    <hyperlink ref="H210" r:id="rId66" xr:uid="{43F8B688-AD71-40A2-9C1A-79904BBF6427}"/>
    <hyperlink ref="H226" r:id="rId67" xr:uid="{51B21C5A-6C81-4350-BAC5-775C23CD3C70}"/>
    <hyperlink ref="H224" r:id="rId68" xr:uid="{497CB010-FF53-4071-AE87-1AF7B1CB83F7}"/>
    <hyperlink ref="H246" r:id="rId69" xr:uid="{0E6808D2-9094-486B-9D4F-44292CCB163A}"/>
    <hyperlink ref="H244" r:id="rId70" xr:uid="{7DA665AB-7D38-46C7-815E-D63F561B9541}"/>
    <hyperlink ref="H272" r:id="rId71" xr:uid="{EB63EC0C-5B49-442E-B438-BA1DF8972868}"/>
    <hyperlink ref="H270" r:id="rId72" xr:uid="{9BCB5350-9F8A-4761-B417-E1E380B75293}"/>
    <hyperlink ref="H271" r:id="rId73" xr:uid="{B434844D-7F00-466E-B569-85BDD25098AE}"/>
    <hyperlink ref="H277" r:id="rId74" xr:uid="{D65F6BE0-3A08-40BE-B2ED-BB468F8368A3}"/>
    <hyperlink ref="H275" r:id="rId75" xr:uid="{FCFBE11A-F207-4FA3-8AF2-E6DBC2B4DEA6}"/>
    <hyperlink ref="H276" r:id="rId76" xr:uid="{A92A95F8-146F-4E7E-BF3A-C59D5C7BF3F4}"/>
    <hyperlink ref="H257" r:id="rId77" xr:uid="{8C82309D-4093-498E-A551-89A2FF453B32}"/>
    <hyperlink ref="H255" r:id="rId78" xr:uid="{056DA236-9775-4DEF-8C4A-7AE3A992F71E}"/>
    <hyperlink ref="H256" r:id="rId79" xr:uid="{0ED134BD-9DC4-43A7-BB76-7F6406C3818D}"/>
    <hyperlink ref="H262" r:id="rId80" xr:uid="{4B473A90-7E8F-46AA-955E-1F0923AB3C99}"/>
    <hyperlink ref="H260" r:id="rId81" xr:uid="{EDFF9EAA-2839-4A87-B54B-524A63F8BEE3}"/>
    <hyperlink ref="H261" r:id="rId82" xr:uid="{2E5438C5-B892-439B-A8B4-F3B6BC7E7A44}"/>
    <hyperlink ref="H76" r:id="rId83" xr:uid="{1FEE1D26-1C35-4533-BF4D-F1A889B5FB60}"/>
    <hyperlink ref="H87" r:id="rId84" xr:uid="{24C9E1C6-96ED-446C-8505-1A15720D4E9E}"/>
    <hyperlink ref="H86" r:id="rId85" xr:uid="{BAE6BF62-2B66-4D14-96B9-CCEE832A2FA0}"/>
    <hyperlink ref="H88" r:id="rId86" xr:uid="{A75F0B55-A848-4B27-90AD-BF2ED70089F1}"/>
    <hyperlink ref="H97" r:id="rId87" xr:uid="{5E2A6665-069E-48A3-8ABD-F5F6ECB66205}"/>
    <hyperlink ref="H95" r:id="rId88" xr:uid="{6A35CA4B-8D34-4C10-BE53-F238B50F4C31}"/>
    <hyperlink ref="H96" r:id="rId89" xr:uid="{B75BAFBB-ADE5-46B7-8E19-5DD70B6E2922}"/>
    <hyperlink ref="H211" r:id="rId90" xr:uid="{D80B1764-B35A-47A2-829B-1F660C549D5C}"/>
    <hyperlink ref="H225" r:id="rId91" xr:uid="{21EC365B-AAC2-4369-8CDA-42D6BE9C5CEE}"/>
    <hyperlink ref="H245" r:id="rId92" xr:uid="{160F61ED-E6E1-4E80-8B15-B2C53E284627}"/>
  </hyperlinks>
  <pageMargins left="0.25" right="0.25" top="0.75" bottom="0.75" header="0.3" footer="0.3"/>
  <pageSetup paperSize="9" scale="74" fitToHeight="0" orientation="portrait" r:id="rId93"/>
  <drawing r:id="rId94"/>
  <legacyDrawing r:id="rId95"/>
  <oleObjects>
    <mc:AlternateContent xmlns:mc="http://schemas.openxmlformats.org/markup-compatibility/2006">
      <mc:Choice Requires="x14">
        <oleObject shapeId="1025" r:id="rId96">
          <objectPr defaultSize="0" autoPict="0" r:id="rId97">
            <anchor moveWithCells="1">
              <from>
                <xdr:col>2</xdr:col>
                <xdr:colOff>25400</xdr:colOff>
                <xdr:row>111</xdr:row>
                <xdr:rowOff>88900</xdr:rowOff>
              </from>
              <to>
                <xdr:col>2</xdr:col>
                <xdr:colOff>469900</xdr:colOff>
                <xdr:row>111</xdr:row>
                <xdr:rowOff>241300</xdr:rowOff>
              </to>
            </anchor>
          </objectPr>
        </oleObject>
      </mc:Choice>
      <mc:Fallback>
        <oleObject shapeId="1025" r:id="rId96"/>
      </mc:Fallback>
    </mc:AlternateContent>
    <mc:AlternateContent xmlns:mc="http://schemas.openxmlformats.org/markup-compatibility/2006">
      <mc:Choice Requires="x14">
        <oleObject shapeId="1046" r:id="rId98">
          <objectPr defaultSize="0" autoPict="0" r:id="rId99">
            <anchor moveWithCells="1">
              <from>
                <xdr:col>2</xdr:col>
                <xdr:colOff>133350</xdr:colOff>
                <xdr:row>186</xdr:row>
                <xdr:rowOff>196850</xdr:rowOff>
              </from>
              <to>
                <xdr:col>2</xdr:col>
                <xdr:colOff>381000</xdr:colOff>
                <xdr:row>186</xdr:row>
                <xdr:rowOff>419100</xdr:rowOff>
              </to>
            </anchor>
          </objectPr>
        </oleObject>
      </mc:Choice>
      <mc:Fallback>
        <oleObject shapeId="1046" r:id="rId98"/>
      </mc:Fallback>
    </mc:AlternateContent>
    <mc:AlternateContent xmlns:mc="http://schemas.openxmlformats.org/markup-compatibility/2006">
      <mc:Choice Requires="x14">
        <oleObject shapeId="1252" r:id="rId100">
          <objectPr defaultSize="0" autoPict="0" r:id="rId101">
            <anchor moveWithCells="1">
              <from>
                <xdr:col>2</xdr:col>
                <xdr:colOff>158750</xdr:colOff>
                <xdr:row>18</xdr:row>
                <xdr:rowOff>88900</xdr:rowOff>
              </from>
              <to>
                <xdr:col>2</xdr:col>
                <xdr:colOff>368300</xdr:colOff>
                <xdr:row>18</xdr:row>
                <xdr:rowOff>228600</xdr:rowOff>
              </to>
            </anchor>
          </objectPr>
        </oleObject>
      </mc:Choice>
      <mc:Fallback>
        <oleObject shapeId="1252" r:id="rId100"/>
      </mc:Fallback>
    </mc:AlternateContent>
    <mc:AlternateContent xmlns:mc="http://schemas.openxmlformats.org/markup-compatibility/2006">
      <mc:Choice Requires="x14">
        <oleObject shapeId="1257" r:id="rId102">
          <objectPr defaultSize="0" autoPict="0" r:id="rId103">
            <anchor moveWithCells="1">
              <from>
                <xdr:col>2</xdr:col>
                <xdr:colOff>31750</xdr:colOff>
                <xdr:row>118</xdr:row>
                <xdr:rowOff>69850</xdr:rowOff>
              </from>
              <to>
                <xdr:col>2</xdr:col>
                <xdr:colOff>469900</xdr:colOff>
                <xdr:row>119</xdr:row>
                <xdr:rowOff>0</xdr:rowOff>
              </to>
            </anchor>
          </objectPr>
        </oleObject>
      </mc:Choice>
      <mc:Fallback>
        <oleObject shapeId="1257" r:id="rId102"/>
      </mc:Fallback>
    </mc:AlternateContent>
    <mc:AlternateContent xmlns:mc="http://schemas.openxmlformats.org/markup-compatibility/2006">
      <mc:Choice Requires="x14">
        <oleObject shapeId="1258" r:id="rId104">
          <objectPr defaultSize="0" autoPict="0" r:id="rId105">
            <anchor moveWithCells="1">
              <from>
                <xdr:col>2</xdr:col>
                <xdr:colOff>114300</xdr:colOff>
                <xdr:row>121</xdr:row>
                <xdr:rowOff>12700</xdr:rowOff>
              </from>
              <to>
                <xdr:col>2</xdr:col>
                <xdr:colOff>355600</xdr:colOff>
                <xdr:row>121</xdr:row>
                <xdr:rowOff>95250</xdr:rowOff>
              </to>
            </anchor>
          </objectPr>
        </oleObject>
      </mc:Choice>
      <mc:Fallback>
        <oleObject shapeId="1258" r:id="rId104"/>
      </mc:Fallback>
    </mc:AlternateContent>
    <mc:AlternateContent xmlns:mc="http://schemas.openxmlformats.org/markup-compatibility/2006">
      <mc:Choice Requires="x14">
        <oleObject shapeId="1267" r:id="rId106">
          <objectPr defaultSize="0" autoPict="0" r:id="rId103">
            <anchor moveWithCells="1">
              <from>
                <xdr:col>2</xdr:col>
                <xdr:colOff>31750</xdr:colOff>
                <xdr:row>128</xdr:row>
                <xdr:rowOff>139700</xdr:rowOff>
              </from>
              <to>
                <xdr:col>2</xdr:col>
                <xdr:colOff>469900</xdr:colOff>
                <xdr:row>129</xdr:row>
                <xdr:rowOff>69850</xdr:rowOff>
              </to>
            </anchor>
          </objectPr>
        </oleObject>
      </mc:Choice>
      <mc:Fallback>
        <oleObject shapeId="1267" r:id="rId106"/>
      </mc:Fallback>
    </mc:AlternateContent>
    <mc:AlternateContent xmlns:mc="http://schemas.openxmlformats.org/markup-compatibility/2006">
      <mc:Choice Requires="x14">
        <oleObject shapeId="1042" r:id="rId107">
          <objectPr defaultSize="0" autoPict="0" r:id="rId108">
            <anchor moveWithCells="1">
              <from>
                <xdr:col>2</xdr:col>
                <xdr:colOff>63500</xdr:colOff>
                <xdr:row>163</xdr:row>
                <xdr:rowOff>101600</xdr:rowOff>
              </from>
              <to>
                <xdr:col>2</xdr:col>
                <xdr:colOff>450850</xdr:colOff>
                <xdr:row>164</xdr:row>
                <xdr:rowOff>69850</xdr:rowOff>
              </to>
            </anchor>
          </objectPr>
        </oleObject>
      </mc:Choice>
      <mc:Fallback>
        <oleObject shapeId="1042" r:id="rId107"/>
      </mc:Fallback>
    </mc:AlternateContent>
    <mc:AlternateContent xmlns:mc="http://schemas.openxmlformats.org/markup-compatibility/2006">
      <mc:Choice Requires="x14">
        <oleObject shapeId="1045" r:id="rId109">
          <objectPr defaultSize="0" autoPict="0" r:id="rId110">
            <anchor moveWithCells="1">
              <from>
                <xdr:col>2</xdr:col>
                <xdr:colOff>69850</xdr:colOff>
                <xdr:row>174</xdr:row>
                <xdr:rowOff>114300</xdr:rowOff>
              </from>
              <to>
                <xdr:col>2</xdr:col>
                <xdr:colOff>431800</xdr:colOff>
                <xdr:row>175</xdr:row>
                <xdr:rowOff>165100</xdr:rowOff>
              </to>
            </anchor>
          </objectPr>
        </oleObject>
      </mc:Choice>
      <mc:Fallback>
        <oleObject shapeId="1045" r:id="rId109"/>
      </mc:Fallback>
    </mc:AlternateContent>
    <mc:AlternateContent xmlns:mc="http://schemas.openxmlformats.org/markup-compatibility/2006">
      <mc:Choice Requires="x14">
        <oleObject shapeId="1273" r:id="rId111">
          <objectPr defaultSize="0" autoPict="0" r:id="rId105">
            <anchor moveWithCells="1">
              <from>
                <xdr:col>2</xdr:col>
                <xdr:colOff>114300</xdr:colOff>
                <xdr:row>131</xdr:row>
                <xdr:rowOff>12700</xdr:rowOff>
              </from>
              <to>
                <xdr:col>2</xdr:col>
                <xdr:colOff>355600</xdr:colOff>
                <xdr:row>131</xdr:row>
                <xdr:rowOff>95250</xdr:rowOff>
              </to>
            </anchor>
          </objectPr>
        </oleObject>
      </mc:Choice>
      <mc:Fallback>
        <oleObject shapeId="1273" r:id="rId111"/>
      </mc:Fallback>
    </mc:AlternateContent>
    <mc:AlternateContent xmlns:mc="http://schemas.openxmlformats.org/markup-compatibility/2006">
      <mc:Choice Requires="x14">
        <oleObject shapeId="1276" r:id="rId112">
          <objectPr defaultSize="0" autoPict="0" r:id="rId113">
            <anchor moveWithCells="1">
              <from>
                <xdr:col>2</xdr:col>
                <xdr:colOff>133350</xdr:colOff>
                <xdr:row>186</xdr:row>
                <xdr:rowOff>12700</xdr:rowOff>
              </from>
              <to>
                <xdr:col>2</xdr:col>
                <xdr:colOff>393700</xdr:colOff>
                <xdr:row>186</xdr:row>
                <xdr:rowOff>203200</xdr:rowOff>
              </to>
            </anchor>
          </objectPr>
        </oleObject>
      </mc:Choice>
      <mc:Fallback>
        <oleObject shapeId="1276" r:id="rId112"/>
      </mc:Fallback>
    </mc:AlternateContent>
    <mc:AlternateContent xmlns:mc="http://schemas.openxmlformats.org/markup-compatibility/2006">
      <mc:Choice Requires="x14">
        <oleObject shapeId="1277" r:id="rId114">
          <objectPr defaultSize="0" autoPict="0" r:id="rId105">
            <anchor moveWithCells="1">
              <from>
                <xdr:col>2</xdr:col>
                <xdr:colOff>146050</xdr:colOff>
                <xdr:row>156</xdr:row>
                <xdr:rowOff>31750</xdr:rowOff>
              </from>
              <to>
                <xdr:col>2</xdr:col>
                <xdr:colOff>381000</xdr:colOff>
                <xdr:row>157</xdr:row>
                <xdr:rowOff>12700</xdr:rowOff>
              </to>
            </anchor>
          </objectPr>
        </oleObject>
      </mc:Choice>
      <mc:Fallback>
        <oleObject shapeId="1277" r:id="rId11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topLeftCell="A6" zoomScale="190" zoomScaleNormal="190" workbookViewId="0">
      <selection sqref="A1:J1"/>
    </sheetView>
  </sheetViews>
  <sheetFormatPr defaultRowHeight="13" x14ac:dyDescent="0.3"/>
  <cols>
    <col min="1" max="2" width="8.8984375" customWidth="1"/>
    <col min="3" max="3" width="10" customWidth="1"/>
    <col min="4" max="4" width="46.19921875" customWidth="1"/>
    <col min="5" max="5" width="3.796875" customWidth="1"/>
    <col min="6" max="7" width="7.09765625" customWidth="1"/>
    <col min="8" max="8" width="9.296875" customWidth="1"/>
    <col min="9" max="10" width="8.69921875" customWidth="1"/>
  </cols>
  <sheetData>
    <row r="1" spans="1:10" ht="8.25" customHeight="1" x14ac:dyDescent="0.3">
      <c r="A1" s="2" t="s">
        <v>15</v>
      </c>
      <c r="B1" s="3"/>
      <c r="C1" s="32" t="s">
        <v>24</v>
      </c>
      <c r="D1" s="2" t="s">
        <v>25</v>
      </c>
      <c r="E1" s="21" t="s">
        <v>10</v>
      </c>
      <c r="F1" s="3"/>
      <c r="G1" s="3"/>
      <c r="H1" s="3"/>
      <c r="I1" s="3"/>
      <c r="J1" s="3"/>
    </row>
    <row r="2" spans="1:10" ht="8.25" customHeight="1" x14ac:dyDescent="0.3">
      <c r="A2" s="8" t="s">
        <v>16</v>
      </c>
      <c r="B2" s="8" t="s">
        <v>2</v>
      </c>
      <c r="C2" s="8" t="s">
        <v>26</v>
      </c>
      <c r="D2" s="18" t="s">
        <v>27</v>
      </c>
      <c r="E2" s="9" t="s">
        <v>4</v>
      </c>
      <c r="F2" s="14">
        <v>1</v>
      </c>
      <c r="G2" s="14">
        <v>20.51</v>
      </c>
      <c r="H2" s="14">
        <v>20.51</v>
      </c>
      <c r="I2" s="1"/>
      <c r="J2" s="25">
        <v>20.51</v>
      </c>
    </row>
    <row r="3" spans="1:10" ht="8.25" customHeight="1" x14ac:dyDescent="0.3">
      <c r="A3" s="8" t="s">
        <v>1</v>
      </c>
      <c r="B3" s="24" t="s">
        <v>5</v>
      </c>
      <c r="C3" s="10">
        <v>88247</v>
      </c>
      <c r="D3" s="8" t="s">
        <v>6</v>
      </c>
      <c r="E3" s="9" t="s">
        <v>7</v>
      </c>
      <c r="F3" s="14">
        <v>2</v>
      </c>
      <c r="G3" s="14">
        <v>22.07</v>
      </c>
      <c r="H3" s="1"/>
      <c r="I3" s="14">
        <v>44.14</v>
      </c>
      <c r="J3" s="25">
        <v>44.14</v>
      </c>
    </row>
    <row r="4" spans="1:10" ht="8.25" customHeight="1" x14ac:dyDescent="0.3">
      <c r="A4" s="8" t="s">
        <v>1</v>
      </c>
      <c r="B4" s="24" t="s">
        <v>5</v>
      </c>
      <c r="C4" s="10">
        <v>88264</v>
      </c>
      <c r="D4" s="8" t="s">
        <v>8</v>
      </c>
      <c r="E4" s="9" t="s">
        <v>7</v>
      </c>
      <c r="F4" s="14">
        <v>2</v>
      </c>
      <c r="G4" s="14">
        <v>28.5</v>
      </c>
      <c r="H4" s="1"/>
      <c r="I4" s="14">
        <v>57</v>
      </c>
      <c r="J4" s="25">
        <v>57</v>
      </c>
    </row>
    <row r="5" spans="1:10" ht="8.25" customHeight="1" x14ac:dyDescent="0.3">
      <c r="A5" s="419"/>
      <c r="B5" s="419"/>
      <c r="C5" s="420"/>
      <c r="D5" s="652" t="s">
        <v>9</v>
      </c>
      <c r="E5" s="653"/>
      <c r="F5" s="653"/>
      <c r="G5" s="654"/>
      <c r="H5" s="28">
        <v>20.51</v>
      </c>
      <c r="I5" s="28">
        <v>101.14</v>
      </c>
      <c r="J5" s="33">
        <v>121.65</v>
      </c>
    </row>
    <row r="6" spans="1:10" ht="15" customHeight="1" x14ac:dyDescent="0.3">
      <c r="A6" s="2" t="s">
        <v>15</v>
      </c>
      <c r="B6" s="19"/>
      <c r="C6" s="32" t="s">
        <v>28</v>
      </c>
      <c r="D6" s="2" t="s">
        <v>29</v>
      </c>
      <c r="E6" s="21" t="s">
        <v>10</v>
      </c>
      <c r="F6" s="19"/>
      <c r="G6" s="19"/>
      <c r="H6" s="19"/>
      <c r="I6" s="19"/>
      <c r="J6" s="19"/>
    </row>
    <row r="7" spans="1:10" ht="8.25" customHeight="1" x14ac:dyDescent="0.3">
      <c r="A7" s="8" t="s">
        <v>1</v>
      </c>
      <c r="B7" s="8" t="s">
        <v>2</v>
      </c>
      <c r="C7" s="8" t="s">
        <v>30</v>
      </c>
      <c r="D7" s="8" t="s">
        <v>31</v>
      </c>
      <c r="E7" s="9" t="s">
        <v>32</v>
      </c>
      <c r="F7" s="14">
        <v>1</v>
      </c>
      <c r="G7" s="14">
        <v>47.43</v>
      </c>
      <c r="H7" s="14">
        <v>47.43</v>
      </c>
      <c r="I7" s="1"/>
      <c r="J7" s="25">
        <v>47.43</v>
      </c>
    </row>
    <row r="8" spans="1:10" ht="8.25" customHeight="1" x14ac:dyDescent="0.3">
      <c r="A8" s="8" t="s">
        <v>1</v>
      </c>
      <c r="B8" s="8" t="s">
        <v>2</v>
      </c>
      <c r="C8" s="10">
        <v>393</v>
      </c>
      <c r="D8" s="8" t="s">
        <v>33</v>
      </c>
      <c r="E8" s="9" t="s">
        <v>34</v>
      </c>
      <c r="F8" s="14">
        <v>3</v>
      </c>
      <c r="G8" s="14">
        <v>0.81</v>
      </c>
      <c r="H8" s="14">
        <v>2.4300000000000002</v>
      </c>
      <c r="I8" s="1"/>
      <c r="J8" s="25">
        <v>2.4300000000000002</v>
      </c>
    </row>
    <row r="9" spans="1:10" ht="8.25" customHeight="1" x14ac:dyDescent="0.3">
      <c r="A9" s="8" t="s">
        <v>1</v>
      </c>
      <c r="B9" s="24" t="s">
        <v>5</v>
      </c>
      <c r="C9" s="10">
        <v>88247</v>
      </c>
      <c r="D9" s="8" t="s">
        <v>6</v>
      </c>
      <c r="E9" s="9" t="s">
        <v>7</v>
      </c>
      <c r="F9" s="14">
        <v>0.75</v>
      </c>
      <c r="G9" s="14">
        <v>22.07</v>
      </c>
      <c r="H9" s="1"/>
      <c r="I9" s="14">
        <v>16.55</v>
      </c>
      <c r="J9" s="25">
        <v>16.55</v>
      </c>
    </row>
    <row r="10" spans="1:10" ht="8.25" customHeight="1" x14ac:dyDescent="0.3">
      <c r="A10" s="8" t="s">
        <v>1</v>
      </c>
      <c r="B10" s="24" t="s">
        <v>5</v>
      </c>
      <c r="C10" s="10">
        <v>88264</v>
      </c>
      <c r="D10" s="8" t="s">
        <v>8</v>
      </c>
      <c r="E10" s="9" t="s">
        <v>7</v>
      </c>
      <c r="F10" s="14">
        <v>0.93</v>
      </c>
      <c r="G10" s="14">
        <v>28.5</v>
      </c>
      <c r="H10" s="1"/>
      <c r="I10" s="14">
        <v>26.51</v>
      </c>
      <c r="J10" s="25">
        <v>26.51</v>
      </c>
    </row>
    <row r="11" spans="1:10" ht="8.25" customHeight="1" x14ac:dyDescent="0.3">
      <c r="A11" s="419"/>
      <c r="B11" s="419"/>
      <c r="C11" s="420"/>
      <c r="D11" s="652" t="s">
        <v>9</v>
      </c>
      <c r="E11" s="653"/>
      <c r="F11" s="653"/>
      <c r="G11" s="654"/>
      <c r="H11" s="28">
        <v>49.86</v>
      </c>
      <c r="I11" s="28">
        <v>43.06</v>
      </c>
      <c r="J11" s="33">
        <v>92.92</v>
      </c>
    </row>
    <row r="12" spans="1:10" ht="15" customHeight="1" x14ac:dyDescent="0.3">
      <c r="A12" s="2" t="s">
        <v>15</v>
      </c>
      <c r="B12" s="19"/>
      <c r="C12" s="21" t="s">
        <v>35</v>
      </c>
      <c r="D12" s="2" t="s">
        <v>36</v>
      </c>
      <c r="E12" s="21" t="s">
        <v>10</v>
      </c>
      <c r="F12" s="19"/>
      <c r="G12" s="19"/>
      <c r="H12" s="19"/>
      <c r="I12" s="19"/>
      <c r="J12" s="19"/>
    </row>
    <row r="13" spans="1:10" ht="8.25" customHeight="1" x14ac:dyDescent="0.3">
      <c r="A13" s="22" t="s">
        <v>37</v>
      </c>
      <c r="B13" s="31" t="s">
        <v>19</v>
      </c>
      <c r="C13" s="31" t="s">
        <v>38</v>
      </c>
      <c r="D13" s="29" t="s">
        <v>39</v>
      </c>
      <c r="E13" s="31" t="s">
        <v>17</v>
      </c>
      <c r="F13" s="34">
        <v>1</v>
      </c>
      <c r="G13" s="14">
        <v>2.97</v>
      </c>
      <c r="H13" s="14">
        <v>2.97</v>
      </c>
      <c r="I13" s="1"/>
      <c r="J13" s="25">
        <v>2.97</v>
      </c>
    </row>
    <row r="14" spans="1:10" ht="11.5" customHeight="1" x14ac:dyDescent="0.3">
      <c r="A14" s="22" t="s">
        <v>18</v>
      </c>
      <c r="B14" s="31" t="s">
        <v>19</v>
      </c>
      <c r="C14" s="30">
        <v>13246</v>
      </c>
      <c r="D14" s="29" t="s">
        <v>20</v>
      </c>
      <c r="E14" s="31" t="s">
        <v>17</v>
      </c>
      <c r="F14" s="34">
        <v>2</v>
      </c>
      <c r="G14" s="14">
        <v>0.28000000000000003</v>
      </c>
      <c r="H14" s="14">
        <v>0.56000000000000005</v>
      </c>
      <c r="I14" s="7"/>
      <c r="J14" s="25">
        <v>0.56000000000000005</v>
      </c>
    </row>
    <row r="15" spans="1:10" ht="8.25" customHeight="1" x14ac:dyDescent="0.3">
      <c r="A15" s="22" t="s">
        <v>18</v>
      </c>
      <c r="B15" s="35" t="s">
        <v>22</v>
      </c>
      <c r="C15" s="30">
        <v>88264</v>
      </c>
      <c r="D15" s="29" t="s">
        <v>40</v>
      </c>
      <c r="E15" s="31" t="s">
        <v>23</v>
      </c>
      <c r="F15" s="34">
        <v>0.2</v>
      </c>
      <c r="G15" s="14">
        <v>22.07</v>
      </c>
      <c r="H15" s="1"/>
      <c r="I15" s="14">
        <v>4.41</v>
      </c>
      <c r="J15" s="25">
        <v>4.41</v>
      </c>
    </row>
    <row r="16" spans="1:10" ht="8.25" customHeight="1" x14ac:dyDescent="0.3">
      <c r="A16" s="22" t="s">
        <v>18</v>
      </c>
      <c r="B16" s="35" t="s">
        <v>22</v>
      </c>
      <c r="C16" s="30">
        <v>88247</v>
      </c>
      <c r="D16" s="29" t="s">
        <v>41</v>
      </c>
      <c r="E16" s="31" t="s">
        <v>23</v>
      </c>
      <c r="F16" s="34">
        <v>0.2</v>
      </c>
      <c r="G16" s="14">
        <v>28.5</v>
      </c>
      <c r="H16" s="1"/>
      <c r="I16" s="14">
        <v>5.7</v>
      </c>
      <c r="J16" s="25">
        <v>5.7</v>
      </c>
    </row>
    <row r="17" spans="1:10" ht="8.25" customHeight="1" x14ac:dyDescent="0.3">
      <c r="A17" s="419"/>
      <c r="B17" s="419"/>
      <c r="C17" s="420"/>
      <c r="D17" s="655" t="s">
        <v>21</v>
      </c>
      <c r="E17" s="656"/>
      <c r="F17" s="656"/>
      <c r="G17" s="657"/>
      <c r="H17" s="27">
        <v>3.53</v>
      </c>
      <c r="I17" s="27">
        <v>10.11</v>
      </c>
      <c r="J17" s="16">
        <v>13.64</v>
      </c>
    </row>
    <row r="18" spans="1:10" ht="8.25" customHeight="1" x14ac:dyDescent="0.3">
      <c r="A18" s="2" t="s">
        <v>15</v>
      </c>
      <c r="B18" s="3"/>
      <c r="C18" s="32" t="s">
        <v>42</v>
      </c>
      <c r="D18" s="2" t="s">
        <v>43</v>
      </c>
      <c r="E18" s="2" t="s">
        <v>10</v>
      </c>
      <c r="F18" s="3"/>
      <c r="G18" s="3"/>
      <c r="H18" s="3"/>
      <c r="I18" s="3"/>
      <c r="J18" s="3"/>
    </row>
    <row r="19" spans="1:10" ht="16.5" customHeight="1" x14ac:dyDescent="0.3">
      <c r="A19" s="8" t="s">
        <v>1</v>
      </c>
      <c r="B19" s="9" t="s">
        <v>2</v>
      </c>
      <c r="C19" s="10">
        <v>2586</v>
      </c>
      <c r="D19" s="8" t="s">
        <v>44</v>
      </c>
      <c r="E19" s="4" t="s">
        <v>4</v>
      </c>
      <c r="F19" s="11">
        <v>1</v>
      </c>
      <c r="G19" s="12">
        <v>16.399999999999999</v>
      </c>
      <c r="H19" s="12">
        <v>16.399999999999999</v>
      </c>
      <c r="I19" s="7"/>
      <c r="J19" s="25">
        <v>16.399999999999999</v>
      </c>
    </row>
    <row r="20" spans="1:10" ht="12.75" customHeight="1" x14ac:dyDescent="0.3">
      <c r="A20" s="8" t="s">
        <v>1</v>
      </c>
      <c r="B20" s="9" t="s">
        <v>2</v>
      </c>
      <c r="C20" s="10">
        <v>11950</v>
      </c>
      <c r="D20" s="8" t="s">
        <v>45</v>
      </c>
      <c r="E20" s="8" t="s">
        <v>4</v>
      </c>
      <c r="F20" s="13">
        <v>2</v>
      </c>
      <c r="G20" s="14">
        <v>0.2</v>
      </c>
      <c r="H20" s="14">
        <v>0.4</v>
      </c>
      <c r="I20" s="7"/>
      <c r="J20" s="25">
        <v>0.4</v>
      </c>
    </row>
    <row r="21" spans="1:10" ht="8.25" customHeight="1" x14ac:dyDescent="0.3">
      <c r="A21" s="8" t="s">
        <v>1</v>
      </c>
      <c r="B21" s="9" t="s">
        <v>5</v>
      </c>
      <c r="C21" s="10">
        <v>88247</v>
      </c>
      <c r="D21" s="8" t="s">
        <v>6</v>
      </c>
      <c r="E21" s="8" t="s">
        <v>7</v>
      </c>
      <c r="F21" s="13">
        <v>0.46820000000000001</v>
      </c>
      <c r="G21" s="14">
        <v>22.07</v>
      </c>
      <c r="H21" s="1"/>
      <c r="I21" s="14">
        <v>10.33</v>
      </c>
      <c r="J21" s="25">
        <v>10.33</v>
      </c>
    </row>
    <row r="22" spans="1:10" ht="8.25" customHeight="1" x14ac:dyDescent="0.3">
      <c r="A22" s="8" t="s">
        <v>1</v>
      </c>
      <c r="B22" s="9" t="s">
        <v>5</v>
      </c>
      <c r="C22" s="10">
        <v>88264</v>
      </c>
      <c r="D22" s="8" t="s">
        <v>8</v>
      </c>
      <c r="E22" s="8" t="s">
        <v>7</v>
      </c>
      <c r="F22" s="13">
        <v>0.46820000000000001</v>
      </c>
      <c r="G22" s="14">
        <v>28.5</v>
      </c>
      <c r="H22" s="1"/>
      <c r="I22" s="14">
        <v>13.34</v>
      </c>
      <c r="J22" s="25">
        <v>13.34</v>
      </c>
    </row>
    <row r="23" spans="1:10" ht="8.25" customHeight="1" x14ac:dyDescent="0.3">
      <c r="A23" s="419"/>
      <c r="B23" s="419"/>
      <c r="C23" s="420"/>
      <c r="D23" s="652" t="s">
        <v>9</v>
      </c>
      <c r="E23" s="653"/>
      <c r="F23" s="653"/>
      <c r="G23" s="654"/>
      <c r="H23" s="28">
        <v>16.8</v>
      </c>
      <c r="I23" s="28">
        <v>23.68</v>
      </c>
      <c r="J23" s="33">
        <v>40.479999999999997</v>
      </c>
    </row>
    <row r="24" spans="1:10" ht="8.25" customHeight="1" x14ac:dyDescent="0.3">
      <c r="A24" s="2" t="s">
        <v>15</v>
      </c>
      <c r="B24" s="3"/>
      <c r="C24" s="32" t="s">
        <v>46</v>
      </c>
      <c r="D24" s="2" t="s">
        <v>47</v>
      </c>
      <c r="E24" s="21" t="s">
        <v>10</v>
      </c>
      <c r="F24" s="3"/>
      <c r="G24" s="3"/>
      <c r="H24" s="3"/>
      <c r="I24" s="3"/>
      <c r="J24" s="3"/>
    </row>
    <row r="25" spans="1:10" ht="8.25" customHeight="1" x14ac:dyDescent="0.3">
      <c r="A25" s="8" t="s">
        <v>16</v>
      </c>
      <c r="B25" s="8" t="s">
        <v>2</v>
      </c>
      <c r="C25" s="8" t="s">
        <v>48</v>
      </c>
      <c r="D25" s="8" t="s">
        <v>49</v>
      </c>
      <c r="E25" s="9" t="s">
        <v>34</v>
      </c>
      <c r="F25" s="14">
        <v>1</v>
      </c>
      <c r="G25" s="14">
        <v>181.64</v>
      </c>
      <c r="H25" s="14">
        <v>181.64</v>
      </c>
      <c r="I25" s="1"/>
      <c r="J25" s="25">
        <v>181.64</v>
      </c>
    </row>
    <row r="26" spans="1:10" ht="8.25" customHeight="1" x14ac:dyDescent="0.3">
      <c r="A26" s="8" t="s">
        <v>1</v>
      </c>
      <c r="B26" s="8" t="s">
        <v>2</v>
      </c>
      <c r="C26" s="10">
        <v>398</v>
      </c>
      <c r="D26" s="8" t="s">
        <v>50</v>
      </c>
      <c r="E26" s="9" t="s">
        <v>34</v>
      </c>
      <c r="F26" s="14">
        <v>3</v>
      </c>
      <c r="G26" s="14">
        <v>2.2200000000000002</v>
      </c>
      <c r="H26" s="14">
        <v>6.66</v>
      </c>
      <c r="I26" s="1"/>
      <c r="J26" s="25">
        <v>6.66</v>
      </c>
    </row>
    <row r="27" spans="1:10" ht="8.25" customHeight="1" x14ac:dyDescent="0.3">
      <c r="A27" s="8" t="s">
        <v>1</v>
      </c>
      <c r="B27" s="24" t="s">
        <v>5</v>
      </c>
      <c r="C27" s="10">
        <v>88247</v>
      </c>
      <c r="D27" s="8" t="s">
        <v>6</v>
      </c>
      <c r="E27" s="9" t="s">
        <v>7</v>
      </c>
      <c r="F27" s="14">
        <v>2</v>
      </c>
      <c r="G27" s="14">
        <v>22.07</v>
      </c>
      <c r="H27" s="1"/>
      <c r="I27" s="14">
        <v>44.14</v>
      </c>
      <c r="J27" s="25">
        <v>44.14</v>
      </c>
    </row>
    <row r="28" spans="1:10" ht="8.25" customHeight="1" x14ac:dyDescent="0.3">
      <c r="A28" s="8" t="s">
        <v>1</v>
      </c>
      <c r="B28" s="24" t="s">
        <v>5</v>
      </c>
      <c r="C28" s="10">
        <v>88264</v>
      </c>
      <c r="D28" s="8" t="s">
        <v>8</v>
      </c>
      <c r="E28" s="9" t="s">
        <v>7</v>
      </c>
      <c r="F28" s="14">
        <v>2</v>
      </c>
      <c r="G28" s="14">
        <v>28.5</v>
      </c>
      <c r="H28" s="1"/>
      <c r="I28" s="14">
        <v>57</v>
      </c>
      <c r="J28" s="25">
        <v>57</v>
      </c>
    </row>
    <row r="29" spans="1:10" ht="8.25" customHeight="1" x14ac:dyDescent="0.3">
      <c r="A29" s="419"/>
      <c r="B29" s="419"/>
      <c r="C29" s="420"/>
      <c r="D29" s="652" t="s">
        <v>9</v>
      </c>
      <c r="E29" s="653"/>
      <c r="F29" s="653"/>
      <c r="G29" s="654"/>
      <c r="H29" s="27">
        <v>188.3</v>
      </c>
      <c r="I29" s="27">
        <v>101.14</v>
      </c>
      <c r="J29" s="16">
        <v>289.44</v>
      </c>
    </row>
    <row r="30" spans="1:10" ht="8.25" customHeight="1" x14ac:dyDescent="0.3">
      <c r="A30" s="2" t="s">
        <v>15</v>
      </c>
      <c r="B30" s="3"/>
      <c r="C30" s="21" t="s">
        <v>51</v>
      </c>
      <c r="D30" s="2" t="s">
        <v>52</v>
      </c>
      <c r="E30" s="21" t="s">
        <v>10</v>
      </c>
      <c r="F30" s="3"/>
      <c r="G30" s="3"/>
      <c r="H30" s="3"/>
      <c r="I30" s="3"/>
      <c r="J30" s="3"/>
    </row>
    <row r="31" spans="1:10" ht="8.25" customHeight="1" x14ac:dyDescent="0.3">
      <c r="A31" s="22" t="s">
        <v>37</v>
      </c>
      <c r="B31" s="31" t="s">
        <v>19</v>
      </c>
      <c r="C31" s="31" t="s">
        <v>53</v>
      </c>
      <c r="D31" s="29" t="s">
        <v>54</v>
      </c>
      <c r="E31" s="31" t="s">
        <v>17</v>
      </c>
      <c r="F31" s="34">
        <v>1</v>
      </c>
      <c r="G31" s="14">
        <v>67.290000000000006</v>
      </c>
      <c r="H31" s="14">
        <v>67.290000000000006</v>
      </c>
      <c r="I31" s="1"/>
      <c r="J31" s="25">
        <v>67.290000000000006</v>
      </c>
    </row>
    <row r="32" spans="1:10" ht="8.25" customHeight="1" x14ac:dyDescent="0.3">
      <c r="A32" s="22" t="s">
        <v>18</v>
      </c>
      <c r="B32" s="35" t="s">
        <v>22</v>
      </c>
      <c r="C32" s="30">
        <v>88264</v>
      </c>
      <c r="D32" s="29" t="s">
        <v>55</v>
      </c>
      <c r="E32" s="31" t="s">
        <v>23</v>
      </c>
      <c r="F32" s="25">
        <v>0.72</v>
      </c>
      <c r="G32" s="14">
        <v>22.07</v>
      </c>
      <c r="H32" s="1"/>
      <c r="I32" s="14">
        <v>15.89</v>
      </c>
      <c r="J32" s="25">
        <v>15.89</v>
      </c>
    </row>
    <row r="33" spans="1:10" ht="8.25" customHeight="1" x14ac:dyDescent="0.3">
      <c r="A33" s="22" t="s">
        <v>18</v>
      </c>
      <c r="B33" s="35" t="s">
        <v>22</v>
      </c>
      <c r="C33" s="30">
        <v>88247</v>
      </c>
      <c r="D33" s="29" t="s">
        <v>56</v>
      </c>
      <c r="E33" s="31" t="s">
        <v>23</v>
      </c>
      <c r="F33" s="25">
        <v>0.72</v>
      </c>
      <c r="G33" s="14">
        <v>28.5</v>
      </c>
      <c r="H33" s="1"/>
      <c r="I33" s="14">
        <v>20.52</v>
      </c>
      <c r="J33" s="25">
        <v>20.52</v>
      </c>
    </row>
    <row r="34" spans="1:10" ht="8.25" customHeight="1" x14ac:dyDescent="0.3">
      <c r="A34" s="419"/>
      <c r="B34" s="419"/>
      <c r="C34" s="420"/>
      <c r="D34" s="652" t="s">
        <v>9</v>
      </c>
      <c r="E34" s="653"/>
      <c r="F34" s="653"/>
      <c r="G34" s="654"/>
      <c r="H34" s="27">
        <v>67.290000000000006</v>
      </c>
      <c r="I34" s="27">
        <v>36.409999999999997</v>
      </c>
      <c r="J34" s="16">
        <v>103.7</v>
      </c>
    </row>
    <row r="35" spans="1:10" ht="8.25" customHeight="1" x14ac:dyDescent="0.3">
      <c r="A35" s="2" t="s">
        <v>15</v>
      </c>
      <c r="B35" s="3"/>
      <c r="C35" s="32" t="s">
        <v>57</v>
      </c>
      <c r="D35" s="2" t="s">
        <v>58</v>
      </c>
      <c r="E35" s="21" t="s">
        <v>10</v>
      </c>
      <c r="F35" s="3"/>
      <c r="G35" s="3"/>
      <c r="H35" s="3"/>
      <c r="I35" s="3"/>
      <c r="J35" s="3"/>
    </row>
    <row r="36" spans="1:10" ht="8.25" customHeight="1" x14ac:dyDescent="0.3">
      <c r="A36" s="8" t="s">
        <v>1</v>
      </c>
      <c r="B36" s="31" t="s">
        <v>19</v>
      </c>
      <c r="C36" s="10">
        <v>43103</v>
      </c>
      <c r="D36" s="17" t="s">
        <v>59</v>
      </c>
      <c r="E36" s="9" t="s">
        <v>4</v>
      </c>
      <c r="F36" s="14">
        <v>1</v>
      </c>
      <c r="G36" s="15">
        <v>147.47</v>
      </c>
      <c r="H36" s="14">
        <v>147.47</v>
      </c>
      <c r="I36" s="1"/>
      <c r="J36" s="25">
        <v>147.47</v>
      </c>
    </row>
    <row r="37" spans="1:10" ht="8.25" customHeight="1" x14ac:dyDescent="0.3">
      <c r="A37" s="8" t="s">
        <v>1</v>
      </c>
      <c r="B37" s="9" t="s">
        <v>5</v>
      </c>
      <c r="C37" s="10">
        <v>88247</v>
      </c>
      <c r="D37" s="8" t="s">
        <v>6</v>
      </c>
      <c r="E37" s="9" t="s">
        <v>7</v>
      </c>
      <c r="F37" s="14">
        <v>0.65</v>
      </c>
      <c r="G37" s="14">
        <v>22.07</v>
      </c>
      <c r="H37" s="1"/>
      <c r="I37" s="14">
        <v>14.35</v>
      </c>
      <c r="J37" s="25">
        <v>14.35</v>
      </c>
    </row>
    <row r="38" spans="1:10" ht="8.25" customHeight="1" x14ac:dyDescent="0.3">
      <c r="A38" s="8" t="s">
        <v>1</v>
      </c>
      <c r="B38" s="9" t="s">
        <v>5</v>
      </c>
      <c r="C38" s="10">
        <v>88264</v>
      </c>
      <c r="D38" s="8" t="s">
        <v>8</v>
      </c>
      <c r="E38" s="9" t="s">
        <v>7</v>
      </c>
      <c r="F38" s="14">
        <v>0.65</v>
      </c>
      <c r="G38" s="14">
        <v>28.5</v>
      </c>
      <c r="H38" s="1"/>
      <c r="I38" s="14">
        <v>18.53</v>
      </c>
      <c r="J38" s="25">
        <v>18.53</v>
      </c>
    </row>
    <row r="39" spans="1:10" ht="8.25" customHeight="1" x14ac:dyDescent="0.3">
      <c r="A39" s="419"/>
      <c r="B39" s="419"/>
      <c r="C39" s="420"/>
      <c r="D39" s="652" t="s">
        <v>9</v>
      </c>
      <c r="E39" s="653"/>
      <c r="F39" s="653"/>
      <c r="G39" s="654"/>
      <c r="H39" s="27">
        <v>147.47</v>
      </c>
      <c r="I39" s="27">
        <v>32.869999999999997</v>
      </c>
      <c r="J39" s="16">
        <v>180.34</v>
      </c>
    </row>
    <row r="40" spans="1:10" ht="8.25" customHeight="1" x14ac:dyDescent="0.3">
      <c r="A40" s="2" t="s">
        <v>15</v>
      </c>
      <c r="B40" s="3"/>
      <c r="C40" s="32" t="s">
        <v>60</v>
      </c>
      <c r="D40" s="2" t="s">
        <v>61</v>
      </c>
      <c r="E40" s="21" t="s">
        <v>14</v>
      </c>
      <c r="F40" s="3"/>
      <c r="G40" s="3"/>
      <c r="H40" s="3"/>
      <c r="I40" s="3"/>
      <c r="J40" s="3"/>
    </row>
    <row r="41" spans="1:10" ht="8.25" customHeight="1" x14ac:dyDescent="0.3">
      <c r="A41" s="8" t="s">
        <v>16</v>
      </c>
      <c r="B41" s="8" t="s">
        <v>5</v>
      </c>
      <c r="C41" s="10">
        <v>90788</v>
      </c>
      <c r="D41" s="8" t="s">
        <v>62</v>
      </c>
      <c r="E41" s="9" t="s">
        <v>7</v>
      </c>
      <c r="F41" s="36">
        <v>88</v>
      </c>
      <c r="G41" s="36">
        <v>103.07</v>
      </c>
      <c r="H41" s="1"/>
      <c r="I41" s="23">
        <v>9070.16</v>
      </c>
      <c r="J41" s="37">
        <v>9070.16</v>
      </c>
    </row>
    <row r="42" spans="1:10" ht="8.25" customHeight="1" x14ac:dyDescent="0.3">
      <c r="A42" s="419"/>
      <c r="B42" s="419"/>
      <c r="C42" s="420"/>
      <c r="D42" s="652" t="s">
        <v>9</v>
      </c>
      <c r="E42" s="653"/>
      <c r="F42" s="653"/>
      <c r="G42" s="654"/>
      <c r="H42" s="1"/>
      <c r="I42" s="26">
        <v>9070.16</v>
      </c>
      <c r="J42" s="38">
        <v>9070.16</v>
      </c>
    </row>
    <row r="43" spans="1:10" ht="8.25" customHeight="1" x14ac:dyDescent="0.3">
      <c r="A43" s="2" t="s">
        <v>15</v>
      </c>
      <c r="B43" s="3"/>
      <c r="C43" s="32" t="s">
        <v>63</v>
      </c>
      <c r="D43" s="2" t="s">
        <v>64</v>
      </c>
      <c r="E43" s="21" t="s">
        <v>14</v>
      </c>
      <c r="F43" s="3"/>
      <c r="G43" s="3"/>
      <c r="H43" s="3"/>
      <c r="I43" s="3"/>
      <c r="J43" s="3"/>
    </row>
    <row r="44" spans="1:10" ht="8.25" customHeight="1" x14ac:dyDescent="0.3">
      <c r="A44" s="8" t="s">
        <v>1</v>
      </c>
      <c r="B44" s="8" t="s">
        <v>5</v>
      </c>
      <c r="C44" s="10">
        <v>90776</v>
      </c>
      <c r="D44" s="8" t="s">
        <v>65</v>
      </c>
      <c r="E44" s="9" t="s">
        <v>7</v>
      </c>
      <c r="F44" s="36">
        <v>151</v>
      </c>
      <c r="G44" s="39">
        <v>37.15</v>
      </c>
      <c r="H44" s="1"/>
      <c r="I44" s="23">
        <v>5609.65</v>
      </c>
      <c r="J44" s="37">
        <v>5609.65</v>
      </c>
    </row>
    <row r="45" spans="1:10" ht="8.25" customHeight="1" x14ac:dyDescent="0.3">
      <c r="A45" s="419"/>
      <c r="B45" s="419"/>
      <c r="C45" s="420"/>
      <c r="D45" s="652" t="s">
        <v>9</v>
      </c>
      <c r="E45" s="653"/>
      <c r="F45" s="653"/>
      <c r="G45" s="654"/>
      <c r="H45" s="40" t="s">
        <v>66</v>
      </c>
      <c r="I45" s="26">
        <v>5609.65</v>
      </c>
      <c r="J45" s="38">
        <v>5609.65</v>
      </c>
    </row>
    <row r="46" spans="1:10" ht="8.25" customHeight="1" x14ac:dyDescent="0.3">
      <c r="A46" s="2" t="s">
        <v>15</v>
      </c>
      <c r="B46" s="3"/>
      <c r="C46" s="32" t="s">
        <v>67</v>
      </c>
      <c r="D46" s="2" t="s">
        <v>68</v>
      </c>
      <c r="E46" s="21" t="s">
        <v>14</v>
      </c>
      <c r="F46" s="3"/>
      <c r="G46" s="3"/>
      <c r="H46" s="3"/>
      <c r="I46" s="3"/>
      <c r="J46" s="3"/>
    </row>
    <row r="47" spans="1:10" ht="8.25" customHeight="1" x14ac:dyDescent="0.3">
      <c r="A47" s="8" t="s">
        <v>1</v>
      </c>
      <c r="B47" s="9" t="s">
        <v>5</v>
      </c>
      <c r="C47" s="10">
        <v>5824</v>
      </c>
      <c r="D47" s="8" t="s">
        <v>69</v>
      </c>
      <c r="E47" s="9" t="s">
        <v>70</v>
      </c>
      <c r="F47" s="14">
        <v>10</v>
      </c>
      <c r="G47" s="14">
        <v>117.68</v>
      </c>
      <c r="H47" s="23">
        <v>1176.8</v>
      </c>
      <c r="I47" s="1"/>
      <c r="J47" s="37">
        <v>1176.8</v>
      </c>
    </row>
    <row r="48" spans="1:10" ht="8.25" customHeight="1" x14ac:dyDescent="0.3">
      <c r="A48" s="8" t="s">
        <v>1</v>
      </c>
      <c r="B48" s="9" t="s">
        <v>5</v>
      </c>
      <c r="C48" s="10">
        <v>88316</v>
      </c>
      <c r="D48" s="8" t="s">
        <v>71</v>
      </c>
      <c r="E48" s="9" t="s">
        <v>7</v>
      </c>
      <c r="F48" s="14">
        <v>40</v>
      </c>
      <c r="G48" s="14">
        <v>22.26</v>
      </c>
      <c r="H48" s="1"/>
      <c r="I48" s="14">
        <v>890.4</v>
      </c>
      <c r="J48" s="25">
        <v>890.4</v>
      </c>
    </row>
    <row r="49" spans="1:10" ht="8.25" customHeight="1" x14ac:dyDescent="0.3">
      <c r="A49" s="419"/>
      <c r="B49" s="419"/>
      <c r="C49" s="420"/>
      <c r="D49" s="652" t="s">
        <v>9</v>
      </c>
      <c r="E49" s="653"/>
      <c r="F49" s="653"/>
      <c r="G49" s="654"/>
      <c r="H49" s="26">
        <v>1176.8</v>
      </c>
      <c r="I49" s="27">
        <v>890.4</v>
      </c>
      <c r="J49" s="38">
        <v>2067.1999999999998</v>
      </c>
    </row>
    <row r="50" spans="1:10" ht="8.25" customHeight="1" x14ac:dyDescent="0.3">
      <c r="A50" s="2" t="s">
        <v>15</v>
      </c>
      <c r="B50" s="3"/>
      <c r="C50" s="32" t="s">
        <v>72</v>
      </c>
      <c r="D50" s="2" t="s">
        <v>73</v>
      </c>
      <c r="E50" s="21" t="s">
        <v>14</v>
      </c>
      <c r="F50" s="3"/>
      <c r="G50" s="3"/>
      <c r="H50" s="3"/>
      <c r="I50" s="3"/>
      <c r="J50" s="3"/>
    </row>
    <row r="51" spans="1:10" ht="8.25" customHeight="1" x14ac:dyDescent="0.3">
      <c r="A51" s="8" t="s">
        <v>1</v>
      </c>
      <c r="B51" s="8" t="s">
        <v>5</v>
      </c>
      <c r="C51" s="10">
        <v>91677</v>
      </c>
      <c r="D51" s="8" t="s">
        <v>74</v>
      </c>
      <c r="E51" s="9" t="s">
        <v>7</v>
      </c>
      <c r="F51" s="39">
        <v>7</v>
      </c>
      <c r="G51" s="39">
        <v>92.76</v>
      </c>
      <c r="H51" s="1"/>
      <c r="I51" s="14">
        <v>649.32000000000005</v>
      </c>
      <c r="J51" s="25">
        <v>649.32000000000005</v>
      </c>
    </row>
    <row r="52" spans="1:10" ht="8.25" customHeight="1" x14ac:dyDescent="0.3">
      <c r="A52" s="419"/>
      <c r="B52" s="419"/>
      <c r="C52" s="420"/>
      <c r="D52" s="652" t="s">
        <v>9</v>
      </c>
      <c r="E52" s="653"/>
      <c r="F52" s="653"/>
      <c r="G52" s="654"/>
      <c r="H52" s="40" t="s">
        <v>66</v>
      </c>
      <c r="I52" s="27">
        <v>649.32000000000005</v>
      </c>
      <c r="J52" s="16">
        <v>649.32000000000005</v>
      </c>
    </row>
    <row r="53" spans="1:10" ht="8.25" customHeight="1" x14ac:dyDescent="0.3">
      <c r="A53" s="2" t="s">
        <v>15</v>
      </c>
      <c r="B53" s="3"/>
      <c r="C53" s="32" t="s">
        <v>75</v>
      </c>
      <c r="D53" s="2" t="s">
        <v>76</v>
      </c>
      <c r="E53" s="21" t="s">
        <v>14</v>
      </c>
      <c r="F53" s="3"/>
      <c r="G53" s="3"/>
      <c r="H53" s="3"/>
      <c r="I53" s="3"/>
      <c r="J53" s="3"/>
    </row>
    <row r="54" spans="1:10" ht="8.25" customHeight="1" x14ac:dyDescent="0.3">
      <c r="A54" s="8" t="s">
        <v>1</v>
      </c>
      <c r="B54" s="9" t="s">
        <v>5</v>
      </c>
      <c r="C54" s="10">
        <v>88264</v>
      </c>
      <c r="D54" s="8" t="s">
        <v>8</v>
      </c>
      <c r="E54" s="9" t="s">
        <v>7</v>
      </c>
      <c r="F54" s="14">
        <v>27</v>
      </c>
      <c r="G54" s="14">
        <v>23.2</v>
      </c>
      <c r="H54" s="1"/>
      <c r="I54" s="14">
        <v>626.4</v>
      </c>
      <c r="J54" s="25">
        <v>626.4</v>
      </c>
    </row>
    <row r="55" spans="1:10" ht="8.25" customHeight="1" x14ac:dyDescent="0.3">
      <c r="A55" s="8" t="s">
        <v>1</v>
      </c>
      <c r="B55" s="9" t="s">
        <v>5</v>
      </c>
      <c r="C55" s="10">
        <v>91677</v>
      </c>
      <c r="D55" s="8" t="s">
        <v>74</v>
      </c>
      <c r="E55" s="9" t="s">
        <v>7</v>
      </c>
      <c r="F55" s="14">
        <v>27</v>
      </c>
      <c r="G55" s="14">
        <v>92.76</v>
      </c>
      <c r="H55" s="1"/>
      <c r="I55" s="23">
        <v>2504.52</v>
      </c>
      <c r="J55" s="37">
        <v>2504.52</v>
      </c>
    </row>
    <row r="56" spans="1:10" ht="8.25" customHeight="1" x14ac:dyDescent="0.3">
      <c r="A56" s="419"/>
      <c r="B56" s="419"/>
      <c r="C56" s="420"/>
      <c r="D56" s="652" t="s">
        <v>9</v>
      </c>
      <c r="E56" s="653"/>
      <c r="F56" s="653"/>
      <c r="G56" s="654"/>
      <c r="H56" s="40" t="s">
        <v>66</v>
      </c>
      <c r="I56" s="26">
        <v>3130.92</v>
      </c>
      <c r="J56" s="38">
        <v>3130.92</v>
      </c>
    </row>
  </sheetData>
  <mergeCells count="24">
    <mergeCell ref="A5:C5"/>
    <mergeCell ref="D5:G5"/>
    <mergeCell ref="A11:C11"/>
    <mergeCell ref="D11:G11"/>
    <mergeCell ref="A17:C17"/>
    <mergeCell ref="D17:G17"/>
    <mergeCell ref="A23:C23"/>
    <mergeCell ref="D23:G23"/>
    <mergeCell ref="A29:C29"/>
    <mergeCell ref="D29:G29"/>
    <mergeCell ref="A34:C34"/>
    <mergeCell ref="D34:G34"/>
    <mergeCell ref="A39:C39"/>
    <mergeCell ref="D39:G39"/>
    <mergeCell ref="A42:C42"/>
    <mergeCell ref="D42:G42"/>
    <mergeCell ref="A45:C45"/>
    <mergeCell ref="D45:G45"/>
    <mergeCell ref="A49:C49"/>
    <mergeCell ref="D49:G49"/>
    <mergeCell ref="A52:C52"/>
    <mergeCell ref="D52:G52"/>
    <mergeCell ref="A56:C56"/>
    <mergeCell ref="D56:G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"/>
  <sheetViews>
    <sheetView zoomScale="190" zoomScaleNormal="190" workbookViewId="0">
      <selection sqref="A1:J1"/>
    </sheetView>
  </sheetViews>
  <sheetFormatPr defaultRowHeight="13" x14ac:dyDescent="0.3"/>
  <cols>
    <col min="1" max="2" width="8.8984375" customWidth="1"/>
    <col min="3" max="3" width="10" customWidth="1"/>
    <col min="4" max="4" width="46.19921875" customWidth="1"/>
    <col min="5" max="5" width="3.796875" customWidth="1"/>
    <col min="6" max="7" width="7.09765625" customWidth="1"/>
    <col min="8" max="8" width="9.296875" customWidth="1"/>
    <col min="9" max="10" width="8.69921875" customWidth="1"/>
  </cols>
  <sheetData>
    <row r="1" spans="1:10" ht="30.25" customHeight="1" x14ac:dyDescent="0.3">
      <c r="A1" s="2" t="s">
        <v>15</v>
      </c>
      <c r="B1" s="41"/>
      <c r="C1" s="32" t="s">
        <v>77</v>
      </c>
      <c r="D1" s="2" t="s">
        <v>78</v>
      </c>
      <c r="E1" s="21" t="s">
        <v>14</v>
      </c>
      <c r="F1" s="41"/>
      <c r="G1" s="41"/>
      <c r="H1" s="41"/>
      <c r="I1" s="41"/>
      <c r="J1" s="41"/>
    </row>
    <row r="2" spans="1:10" ht="8.25" customHeight="1" x14ac:dyDescent="0.3">
      <c r="A2" s="8" t="s">
        <v>1</v>
      </c>
      <c r="B2" s="8" t="s">
        <v>5</v>
      </c>
      <c r="C2" s="10">
        <v>90769</v>
      </c>
      <c r="D2" s="8" t="s">
        <v>79</v>
      </c>
      <c r="E2" s="9" t="s">
        <v>7</v>
      </c>
      <c r="F2" s="39">
        <v>7</v>
      </c>
      <c r="G2" s="39">
        <v>94.46</v>
      </c>
      <c r="H2" s="1"/>
      <c r="I2" s="14">
        <v>661.22</v>
      </c>
      <c r="J2" s="25">
        <v>661.22</v>
      </c>
    </row>
    <row r="3" spans="1:10" ht="8.25" customHeight="1" x14ac:dyDescent="0.3">
      <c r="A3" s="419"/>
      <c r="B3" s="419"/>
      <c r="C3" s="420"/>
      <c r="D3" s="652" t="s">
        <v>9</v>
      </c>
      <c r="E3" s="653"/>
      <c r="F3" s="653"/>
      <c r="G3" s="654"/>
      <c r="H3" s="40" t="s">
        <v>66</v>
      </c>
      <c r="I3" s="27">
        <v>661.22</v>
      </c>
      <c r="J3" s="16">
        <v>661.22</v>
      </c>
    </row>
    <row r="4" spans="1:10" ht="8.25" customHeight="1" x14ac:dyDescent="0.3">
      <c r="A4" s="2" t="s">
        <v>15</v>
      </c>
      <c r="B4" s="3"/>
      <c r="C4" s="42" t="s">
        <v>80</v>
      </c>
      <c r="D4" s="43" t="s">
        <v>81</v>
      </c>
      <c r="E4" s="42" t="s">
        <v>34</v>
      </c>
      <c r="F4" s="3"/>
      <c r="G4" s="3"/>
      <c r="H4" s="3"/>
      <c r="I4" s="3"/>
      <c r="J4" s="3"/>
    </row>
    <row r="5" spans="1:10" ht="8.25" customHeight="1" x14ac:dyDescent="0.3">
      <c r="A5" s="22" t="s">
        <v>37</v>
      </c>
      <c r="B5" s="31" t="s">
        <v>19</v>
      </c>
      <c r="C5" s="31" t="s">
        <v>82</v>
      </c>
      <c r="D5" s="29" t="s">
        <v>83</v>
      </c>
      <c r="E5" s="31" t="s">
        <v>17</v>
      </c>
      <c r="F5" s="44">
        <v>1</v>
      </c>
      <c r="G5" s="25">
        <v>187.09</v>
      </c>
      <c r="H5" s="15">
        <v>187.09</v>
      </c>
      <c r="I5" s="1"/>
      <c r="J5" s="25">
        <v>187.09</v>
      </c>
    </row>
    <row r="6" spans="1:10" ht="8.25" customHeight="1" x14ac:dyDescent="0.3">
      <c r="A6" s="22" t="s">
        <v>18</v>
      </c>
      <c r="B6" s="31" t="s">
        <v>19</v>
      </c>
      <c r="C6" s="30">
        <v>3986</v>
      </c>
      <c r="D6" s="29" t="s">
        <v>84</v>
      </c>
      <c r="E6" s="31" t="s">
        <v>17</v>
      </c>
      <c r="F6" s="44">
        <v>4</v>
      </c>
      <c r="G6" s="25">
        <v>10.68</v>
      </c>
      <c r="H6" s="15">
        <v>42.72</v>
      </c>
      <c r="I6" s="1"/>
      <c r="J6" s="25">
        <v>42.72</v>
      </c>
    </row>
    <row r="7" spans="1:10" ht="8.25" customHeight="1" x14ac:dyDescent="0.3">
      <c r="A7" s="22" t="s">
        <v>18</v>
      </c>
      <c r="B7" s="35" t="s">
        <v>22</v>
      </c>
      <c r="C7" s="45">
        <v>88247</v>
      </c>
      <c r="D7" s="8" t="s">
        <v>6</v>
      </c>
      <c r="E7" s="31" t="s">
        <v>17</v>
      </c>
      <c r="F7" s="44">
        <v>1</v>
      </c>
      <c r="G7" s="25">
        <v>22.07</v>
      </c>
      <c r="H7" s="1"/>
      <c r="I7" s="15">
        <v>22.07</v>
      </c>
      <c r="J7" s="25">
        <v>22.07</v>
      </c>
    </row>
    <row r="8" spans="1:10" ht="8.25" customHeight="1" x14ac:dyDescent="0.3">
      <c r="A8" s="22" t="s">
        <v>18</v>
      </c>
      <c r="B8" s="35" t="s">
        <v>22</v>
      </c>
      <c r="C8" s="45">
        <v>88264</v>
      </c>
      <c r="D8" s="8" t="s">
        <v>8</v>
      </c>
      <c r="E8" s="31" t="s">
        <v>17</v>
      </c>
      <c r="F8" s="44">
        <v>1</v>
      </c>
      <c r="G8" s="25">
        <v>28.5</v>
      </c>
      <c r="H8" s="1"/>
      <c r="I8" s="15">
        <v>28.5</v>
      </c>
      <c r="J8" s="25">
        <v>28.5</v>
      </c>
    </row>
    <row r="9" spans="1:10" ht="8.25" customHeight="1" x14ac:dyDescent="0.3">
      <c r="A9" s="1"/>
      <c r="B9" s="457"/>
      <c r="C9" s="420"/>
      <c r="D9" s="658" t="s">
        <v>85</v>
      </c>
      <c r="E9" s="659"/>
      <c r="F9" s="659"/>
      <c r="G9" s="660"/>
      <c r="H9" s="46">
        <v>229.81</v>
      </c>
      <c r="I9" s="46">
        <v>50.57</v>
      </c>
      <c r="J9" s="16">
        <v>280.38</v>
      </c>
    </row>
    <row r="10" spans="1:10" ht="12.25" customHeight="1" x14ac:dyDescent="0.3">
      <c r="A10" s="661"/>
      <c r="B10" s="438"/>
      <c r="C10" s="438"/>
      <c r="D10" s="438"/>
      <c r="E10" s="438"/>
      <c r="F10" s="438"/>
      <c r="G10" s="438"/>
      <c r="H10" s="438"/>
      <c r="I10" s="438"/>
      <c r="J10" s="439"/>
    </row>
  </sheetData>
  <mergeCells count="5">
    <mergeCell ref="A3:C3"/>
    <mergeCell ref="D3:G3"/>
    <mergeCell ref="B9:C9"/>
    <mergeCell ref="D9:G9"/>
    <mergeCell ref="A10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maq276</dc:creator>
  <cp:lastModifiedBy>maq276</cp:lastModifiedBy>
  <cp:lastPrinted>2026-06-30T18:02:32Z</cp:lastPrinted>
  <dcterms:created xsi:type="dcterms:W3CDTF">2025-03-12T16:17:22Z</dcterms:created>
  <dcterms:modified xsi:type="dcterms:W3CDTF">2026-09-21T17:50:44Z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2020-12-28T00:00:00Z</vt:filetime>
  </property>
  <property fmtid="{D5CDD505-2E9C-101B-9397-08002B2CF9AE}" pid="3" name="Creator">
    <vt:lpwstr>PDFium</vt:lpwstr>
  </property>
  <property fmtid="{D5CDD505-2E9C-101B-9397-08002B2CF9AE}" pid="4" name="LastSaved">
    <vt:filetime>2025-03-12T00:00:00Z</vt:filetime>
  </property>
  <property fmtid="{D5CDD505-2E9C-101B-9397-08002B2CF9AE}" pid="5" name="Producer">
    <vt:lpwstr>3-Heights(TM) PDF Security Shell 4.8.25.2 (http://www.pdf-tools.com)</vt:lpwstr>
  </property>
</Properties>
</file>