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eea923e4c77cad0e/arquivos/ORÇAMENTISTAS/ENGELÉTRICA CAÇADOR/DOCUMENTOS FINAIS REVISADOS/"/>
    </mc:Choice>
  </mc:AlternateContent>
  <xr:revisionPtr revIDLastSave="9" documentId="11_92B4806AC036B176F1F170C55939A300A2B3749D" xr6:coauthVersionLast="47" xr6:coauthVersionMax="47" xr10:uidLastSave="{BF8F4783-0593-4151-ACCE-03D6F31D35F8}"/>
  <bookViews>
    <workbookView xWindow="-120" yWindow="-120" windowWidth="20730" windowHeight="11040" tabRatio="599" xr2:uid="{00000000-000D-0000-FFFF-FFFF00000000}"/>
  </bookViews>
  <sheets>
    <sheet name="Orçamento" sheetId="1" r:id="rId1"/>
  </sheets>
  <definedNames>
    <definedName name="_xlnm._FilterDatabase" localSheetId="0" hidden="1">Orçamento!$A$14:$P$14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39" i="1" l="1"/>
  <c r="N138" i="1"/>
  <c r="N137" i="1"/>
  <c r="N136" i="1"/>
  <c r="N135" i="1"/>
  <c r="N134" i="1"/>
  <c r="N133" i="1"/>
  <c r="N132" i="1"/>
  <c r="N131" i="1"/>
  <c r="N130" i="1"/>
  <c r="N129" i="1"/>
  <c r="N128" i="1"/>
  <c r="N127" i="1"/>
  <c r="N126" i="1"/>
  <c r="N125" i="1"/>
  <c r="N124" i="1"/>
  <c r="N123" i="1"/>
  <c r="N122" i="1"/>
  <c r="N121" i="1"/>
  <c r="N120" i="1"/>
  <c r="N119" i="1"/>
  <c r="N118" i="1"/>
  <c r="N117" i="1"/>
  <c r="N116" i="1"/>
  <c r="N115" i="1"/>
  <c r="N114" i="1"/>
  <c r="N113" i="1"/>
  <c r="N112" i="1"/>
  <c r="N111" i="1"/>
  <c r="N110" i="1"/>
  <c r="N109" i="1"/>
  <c r="N108" i="1"/>
  <c r="N107" i="1"/>
  <c r="N106" i="1"/>
  <c r="N105" i="1"/>
  <c r="N104" i="1"/>
  <c r="N103" i="1"/>
  <c r="N102" i="1"/>
  <c r="N101" i="1"/>
  <c r="N100" i="1"/>
  <c r="N99" i="1"/>
  <c r="N98" i="1"/>
  <c r="N97" i="1"/>
  <c r="N96" i="1"/>
  <c r="N95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O15" i="1" s="1"/>
  <c r="O16" i="1" l="1"/>
  <c r="O17" i="1" s="1"/>
  <c r="O18" i="1" s="1"/>
  <c r="O19" i="1" s="1"/>
  <c r="O20" i="1" s="1"/>
  <c r="O21" i="1" s="1"/>
  <c r="O22" i="1" s="1"/>
  <c r="O23" i="1" s="1"/>
  <c r="O24" i="1" s="1"/>
  <c r="O25" i="1" s="1"/>
  <c r="O26" i="1" s="1"/>
  <c r="O27" i="1" s="1"/>
  <c r="O28" i="1" s="1"/>
  <c r="O29" i="1" s="1"/>
  <c r="O30" i="1" s="1"/>
  <c r="O31" i="1" s="1"/>
  <c r="O32" i="1" s="1"/>
  <c r="O33" i="1" s="1"/>
  <c r="O34" i="1" s="1"/>
  <c r="O35" i="1" s="1"/>
  <c r="O36" i="1" s="1"/>
  <c r="O37" i="1" s="1"/>
  <c r="O38" i="1" s="1"/>
  <c r="O39" i="1" s="1"/>
  <c r="O40" i="1" s="1"/>
  <c r="O41" i="1" s="1"/>
  <c r="O42" i="1" s="1"/>
  <c r="O43" i="1" s="1"/>
  <c r="O44" i="1" s="1"/>
  <c r="O45" i="1" s="1"/>
  <c r="O46" i="1" s="1"/>
  <c r="O47" i="1" s="1"/>
  <c r="O48" i="1" s="1"/>
  <c r="O49" i="1" s="1"/>
  <c r="O50" i="1" s="1"/>
  <c r="O51" i="1" s="1"/>
  <c r="O52" i="1" s="1"/>
  <c r="O53" i="1" s="1"/>
  <c r="O54" i="1" s="1"/>
  <c r="O55" i="1" s="1"/>
  <c r="O56" i="1" s="1"/>
  <c r="O57" i="1" s="1"/>
  <c r="O58" i="1" s="1"/>
  <c r="O59" i="1" s="1"/>
  <c r="O60" i="1" s="1"/>
  <c r="O61" i="1" s="1"/>
  <c r="O62" i="1" s="1"/>
  <c r="O63" i="1" s="1"/>
  <c r="O64" i="1" s="1"/>
  <c r="O65" i="1" s="1"/>
  <c r="O66" i="1" s="1"/>
  <c r="O67" i="1" s="1"/>
  <c r="O68" i="1" s="1"/>
  <c r="O69" i="1" s="1"/>
  <c r="O70" i="1" s="1"/>
  <c r="O71" i="1" s="1"/>
  <c r="O72" i="1" s="1"/>
  <c r="O73" i="1" s="1"/>
  <c r="O74" i="1" s="1"/>
  <c r="O75" i="1" s="1"/>
  <c r="O76" i="1" s="1"/>
  <c r="O77" i="1" s="1"/>
  <c r="O78" i="1" s="1"/>
  <c r="O79" i="1" s="1"/>
  <c r="O80" i="1" s="1"/>
  <c r="O81" i="1" s="1"/>
  <c r="O82" i="1" s="1"/>
  <c r="O83" i="1" s="1"/>
  <c r="O84" i="1" s="1"/>
  <c r="O85" i="1" s="1"/>
  <c r="O86" i="1" s="1"/>
  <c r="O87" i="1" s="1"/>
  <c r="O88" i="1" s="1"/>
  <c r="O89" i="1" s="1"/>
  <c r="O90" i="1" s="1"/>
  <c r="O91" i="1" s="1"/>
  <c r="O92" i="1" s="1"/>
  <c r="O93" i="1" s="1"/>
  <c r="O94" i="1" s="1"/>
  <c r="O95" i="1" s="1"/>
  <c r="O96" i="1" s="1"/>
  <c r="O97" i="1" s="1"/>
  <c r="O98" i="1" s="1"/>
  <c r="O99" i="1" s="1"/>
  <c r="O100" i="1" s="1"/>
  <c r="O101" i="1" s="1"/>
  <c r="O102" i="1" s="1"/>
  <c r="O103" i="1" s="1"/>
  <c r="O104" i="1" s="1"/>
  <c r="O105" i="1" s="1"/>
  <c r="O106" i="1" s="1"/>
  <c r="O107" i="1" s="1"/>
  <c r="O108" i="1" s="1"/>
  <c r="O109" i="1" s="1"/>
  <c r="O110" i="1" s="1"/>
  <c r="O111" i="1" s="1"/>
  <c r="O112" i="1" s="1"/>
  <c r="O113" i="1" s="1"/>
  <c r="O114" i="1" s="1"/>
  <c r="O115" i="1" s="1"/>
  <c r="O116" i="1" s="1"/>
  <c r="O117" i="1" s="1"/>
  <c r="O118" i="1" s="1"/>
  <c r="O119" i="1" s="1"/>
  <c r="O120" i="1" s="1"/>
  <c r="O121" i="1" s="1"/>
  <c r="O122" i="1" s="1"/>
  <c r="O123" i="1" s="1"/>
  <c r="O124" i="1" s="1"/>
  <c r="O125" i="1" s="1"/>
  <c r="O126" i="1" s="1"/>
  <c r="O127" i="1" s="1"/>
  <c r="O128" i="1" s="1"/>
  <c r="O129" i="1" s="1"/>
  <c r="O130" i="1" s="1"/>
  <c r="O131" i="1" s="1"/>
  <c r="O132" i="1" s="1"/>
  <c r="O133" i="1" s="1"/>
  <c r="O134" i="1" s="1"/>
  <c r="O135" i="1" s="1"/>
  <c r="O136" i="1" s="1"/>
  <c r="O137" i="1" s="1"/>
  <c r="O138" i="1" s="1"/>
  <c r="O139" i="1" s="1"/>
</calcChain>
</file>

<file path=xl/sharedStrings.xml><?xml version="1.0" encoding="utf-8"?>
<sst xmlns="http://schemas.openxmlformats.org/spreadsheetml/2006/main" count="658" uniqueCount="175">
  <si>
    <r>
      <rPr>
        <b/>
        <sz val="11"/>
        <color rgb="FF000000"/>
        <rFont val="Calibri"/>
      </rPr>
      <t xml:space="preserve">Número: </t>
    </r>
    <r>
      <rPr>
        <sz val="11"/>
        <color rgb="FF000000"/>
        <rFont val="Calibri"/>
      </rPr>
      <t>78</t>
    </r>
  </si>
  <si>
    <r>
      <rPr>
        <b/>
        <sz val="11"/>
        <color rgb="FF000000"/>
        <rFont val="Calibri"/>
      </rPr>
      <t xml:space="preserve">Obra: </t>
    </r>
    <r>
      <rPr>
        <sz val="11"/>
        <color rgb="FF000000"/>
        <rFont val="Calibri"/>
      </rPr>
      <t>PAPI</t>
    </r>
  </si>
  <si>
    <r>
      <rPr>
        <b/>
        <sz val="11"/>
        <color rgb="FF000000"/>
        <rFont val="Calibri"/>
      </rPr>
      <t xml:space="preserve">Orçamento: </t>
    </r>
    <r>
      <rPr>
        <sz val="11"/>
        <color rgb="FF000000"/>
        <rFont val="Calibri"/>
      </rPr>
      <t>AEROPORTO DE CAÇADOR - SC</t>
    </r>
  </si>
  <si>
    <r>
      <rPr>
        <b/>
        <sz val="11"/>
        <color rgb="FF000000"/>
        <rFont val="Calibri"/>
      </rPr>
      <t xml:space="preserve">Cliente: </t>
    </r>
  </si>
  <si>
    <t>Curva ABC de Insumos</t>
  </si>
  <si>
    <r>
      <rPr>
        <b/>
        <sz val="11"/>
        <color rgb="FF000000"/>
        <rFont val="Calibri"/>
      </rPr>
      <t xml:space="preserve">BDI Padrão: </t>
    </r>
    <r>
      <rPr>
        <sz val="11"/>
        <color rgb="FF000000"/>
        <rFont val="Calibri"/>
      </rPr>
      <t>23,430%</t>
    </r>
  </si>
  <si>
    <t>Seq.</t>
  </si>
  <si>
    <t>Banco</t>
  </si>
  <si>
    <t>Código</t>
  </si>
  <si>
    <t>Descrição</t>
  </si>
  <si>
    <t>Tipo</t>
  </si>
  <si>
    <t>Unidade</t>
  </si>
  <si>
    <t>Quantidade</t>
  </si>
  <si>
    <t>Preço s/ BDI</t>
  </si>
  <si>
    <t>Total s/ BDI</t>
  </si>
  <si>
    <t>%</t>
  </si>
  <si>
    <t>% Acumulada</t>
  </si>
  <si>
    <t>Classe</t>
  </si>
  <si>
    <t>Operativa</t>
  </si>
  <si>
    <t>Improdutiva</t>
  </si>
  <si>
    <t>Geral</t>
  </si>
  <si>
    <t xml:space="preserve"> </t>
  </si>
  <si>
    <t>Próprio</t>
  </si>
  <si>
    <t>CAIXA ÓPTICA DO SISTEMA PAPI</t>
  </si>
  <si>
    <t>Material</t>
  </si>
  <si>
    <t>UNID</t>
  </si>
  <si>
    <t>A</t>
  </si>
  <si>
    <t>REGULADOR TRANSFORMADOR DE CORRENTE CONSTANTE DE 4KW</t>
  </si>
  <si>
    <t>SINAPI</t>
  </si>
  <si>
    <t>ENGENHEIRO CIVIL DE OBRA PLENO (HORISTA)</t>
  </si>
  <si>
    <t>Mão de Obra</t>
  </si>
  <si>
    <t>H</t>
  </si>
  <si>
    <t xml:space="preserve">AREIA MEDIA - POSTO JAZIDA/FORNECEDOR (RETIRADO NA JAZIDA, SEM TRANSPORTE)  </t>
  </si>
  <si>
    <t>M3</t>
  </si>
  <si>
    <t xml:space="preserve">ELETRICISTA (HORISTA)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</si>
  <si>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</t>
  </si>
  <si>
    <t>CABO DE ENERGIA UNIPOLAR DE COBRE 10MM², 3,6/6KV, ISOLAMENTO EM EPR E CAPA EM PVC</t>
  </si>
  <si>
    <t>M</t>
  </si>
  <si>
    <t>ELETRODUTO/DUTO PEAD FLEXIVEL PAREDE SIMPLES, CORRUGACAO HELICOIDAL, COR PRETA, SEM ROSCA, DE 4", CRC 680 N, PARA CABEAMENTO SUBTERRANEO (NBR 15715)</t>
  </si>
  <si>
    <t xml:space="preserve">MESTRE DE OBRAS (MENSALISTA)  </t>
  </si>
  <si>
    <t>MES</t>
  </si>
  <si>
    <t>SERVENTE DE OBRAS (HORISTA)</t>
  </si>
  <si>
    <t xml:space="preserve">CABO DE COBRE NU 16 MM2 MEIO-DURO  </t>
  </si>
  <si>
    <t>CAIXA DE PASSAGEM EM POLIPROPILENO 800X800X800MM</t>
  </si>
  <si>
    <t xml:space="preserve">PEDREIRO (HORISTA)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</si>
  <si>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AJUDANTE DE ELETRICISTA (HORISTA)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</si>
  <si>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TRANSFORMADOR DE ISOLAMENTO DE 200W</t>
  </si>
  <si>
    <t>C</t>
  </si>
  <si>
    <t>MESA DE CONTROLE REMOTO DO SISTEMA PAPI</t>
  </si>
  <si>
    <t>TAMPAO FOFO ARTICULADO, COM BASE / REQUADRO, CLASSE D400 CARGA MAX 40 T, REDONDO, TAMPA 600 MM (COM INSCRICAO EM RELEVO DO TIPO DE REDE)</t>
  </si>
  <si>
    <t>UN</t>
  </si>
  <si>
    <t xml:space="preserve">AUXILIAR DE ESCRITORIO (MENSALISTA)  </t>
  </si>
  <si>
    <t>EXAMES - HORISTA (COLETADO CAIXA - ENCARGOS COMPLEMENTARES)</t>
  </si>
  <si>
    <t>BASE METÁLICA PARA INSTALAÇÃO DAS UNIDADES DE LUZ</t>
  </si>
  <si>
    <t>MINICARREGADEIRA SOBRE RODAS, POTENCIA LIQUIDA DE *47* HP, CAPACIDADE NOMINAL DE OPERACAO DE *646* KG</t>
  </si>
  <si>
    <t>Equipamento</t>
  </si>
  <si>
    <t>OLEO DIESEL COMBUSTIVEL COMUM METROPOLITANO S-10 OU S-500</t>
  </si>
  <si>
    <t>L</t>
  </si>
  <si>
    <t xml:space="preserve">ELETROTECNICO (HORISTA)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</si>
  <si>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CABO ÓPTICO COM 12 FIBRAS TIPO MULTIMODO (50/125), NÚCLEO DIELÉTRICO TOTALMENTE GELEADO (G),</t>
  </si>
  <si>
    <t xml:space="preserve">GRAMA BATATAIS EM PLACAS, SEM PLANTIO  </t>
  </si>
  <si>
    <t>M2</t>
  </si>
  <si>
    <t>OPERADOR DE MAQUINAS E TRATORES DIVERSOS - TERRAPLANAGEM (HORISTA)</t>
  </si>
  <si>
    <t>OPERADOR DE PA CARREGADEIRA (HORISTA)</t>
  </si>
  <si>
    <t>CARPINTEIRO DE FORMAS PARA CONCRETO (HORISTA)</t>
  </si>
  <si>
    <t>TAMPA DE CONCRETO ARMADO PARA FOSSA, D = *0,90* M, E = 0,05 M</t>
  </si>
  <si>
    <t xml:space="preserve">UN    </t>
  </si>
  <si>
    <t>TRANSPORTE - HORISTA (COLETADO CAIXA - ENCARGOS COMPLEMENTARES)</t>
  </si>
  <si>
    <t xml:space="preserve">EPI - FAMILIA ELETRICISTA - HORISTA (ENCARGOS COMPLEMENTARES - COLETADO CAIXA) </t>
  </si>
  <si>
    <t>KIT PLUG/ RECEPTACULO SECUNDÁRIO 600V COM RABICHO CONECTOR DUPLO 2X2,5MM²</t>
  </si>
  <si>
    <t xml:space="preserve">CIMENTO PORTLAND COMPOSTO CP II-32  </t>
  </si>
  <si>
    <t>KG</t>
  </si>
  <si>
    <t>CAIBRO NAO APARELHADO *6 X 6* CM, EM MACARANDUBA/MASSARANDUBA, ANGELIM OU EQUIVALENTE DA REGIAO - BRUTA</t>
  </si>
  <si>
    <t xml:space="preserve">LOCACAO DE CONTAINER 2,30 X 6,00 M, ALT. 2,50 M, COM 1 SANITARIO, PARA ESCRITORIO, COMPLETO, SEM DIVISORIAS INTERNAS (NAO INCLUI MOBILIZACAO/DESMOBILIZACAO)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</si>
  <si>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KIT CONECTOR DE MÉDIA TENSÃO COM PLUG E RECEPTÁCULO, CLASSE 5KV – 20A</t>
  </si>
  <si>
    <t>FERRAMENTAS - FAMILIA ELETRICISTA - HORISTA (ENCARGOS COMPLEMENTARES - COLETADO CAIXA)</t>
  </si>
  <si>
    <t xml:space="preserve">CARPINTEIRO AUXILIAR (HORISTA)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</si>
  <si>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EPI - FAMILIA SERVENTE - HORISTA (ENCARGOS COMPLEMENTARES - COLETADO CAIXA) </t>
  </si>
  <si>
    <t>CAIXA DISTRIBUIÇÃO INTERNA ÓPTICA 1U (DIO) CARREGADA DE 12 POSIÇÕES (FORNECIMENTO E INSTALAÇÃO)</t>
  </si>
  <si>
    <t>EXAMES - MENSALISTA (COLETADO CAIXA - ENCARGOS COMPLEMENTARES)</t>
  </si>
  <si>
    <t xml:space="preserve">ACO CA-50, 10,0 MM, VERGALHAO  </t>
  </si>
  <si>
    <t>INCLINÔMETRO DIGITAL PORTÁTIL COM CASA CENTESIMAL</t>
  </si>
  <si>
    <t>MOTORISTA DE CAMINHAO (HORISTA)</t>
  </si>
  <si>
    <t xml:space="preserve">GASOLINA COMUM  </t>
  </si>
  <si>
    <t>CABO DE COBRE, FLEXIVEL, CLASSE 4 OU 5, ISOLACAO EM PVC/A, ANTICHAMA BWF-B, COBERTURA PVC-ST1, ANTICHAMA BWF-B, 1 CONDUTOR, 0,6/1 KV, SECAO NOMINAL 25 MM2</t>
  </si>
  <si>
    <t xml:space="preserve">CAMINHAO TOCO, PESO BRUTO TOTAL 14300 KG, CARGA UTIL MAXIMA 9480 KG, DISTANCIA ENTRE EIXOS 4,80 M, POTENCIA 185 CV (INCLUI CABINE E CHASSI, NAO INCLUI CARROCERIA)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</si>
  <si>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ARMADOR (HORISTA)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</si>
  <si>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SARRAFO NAO APARELHADO *2,5 X 7* CM, EM MACARANDUBA/MASSARANDUBA, ANGELIM, PEROBA-ROSA OU EQUIVALENTE DA REGIAO - BRUTA</t>
  </si>
  <si>
    <t xml:space="preserve">EPI - FAMILIA PEDREIRO - HORISTA (ENCARGOS COMPLEMENTARES - COLETADO CAIXA) </t>
  </si>
  <si>
    <t xml:space="preserve">DESENHISTA PROJETISTA (HORISTA)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</si>
  <si>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FERRAMENTAS - FAMILIA SERVENTE - HORISTA (ENCARGOS COMPLEMENTARES - COLETADO CAIXA)</t>
  </si>
  <si>
    <t xml:space="preserve">CHAPA/PAINEL DE MADEIRA COMPENSADA RESINADA (MADEIRITE RESINADO ROSA) PARA FORMA DE CONCRETO, DE 2200 x 1100 MM, E = 17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</si>
  <si>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EPI - FAMILIA ENCARREGADO GERAL - MENSALISTA (ENCARGOS COMPLEMENTARES - COLETADO CAIXA)</t>
  </si>
  <si>
    <t xml:space="preserve">MESTRE DE OBRAS (HORISTA)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</si>
  <si>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PEDRA BRITADA N. 1 (9,5 a 19 MM) POSTO PEDREIRA/FORNECEDOR, SEM FRETE  </t>
  </si>
  <si>
    <t xml:space="preserve">ENCANADOR OU BOMBEIRO HIDRAULICO (HORISTA)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</si>
  <si>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JARDINEIRO (HORISTA)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</si>
  <si>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H     </t>
  </si>
  <si>
    <t>FERRAMENTAS - FAMILIA PEDREIRO - HORISTA (ENCARGOS COMPLEMENTARES - COLETADO CAIXA)</t>
  </si>
  <si>
    <t>CABO DE COBRE, FLEXIVEL, CLASSE 4 OU 5, ISOLACAO EM PVC/A, ANTICHAMA BWF-B, 1 CONDUTOR, 450/750 V, SECAO NOMINAL 10 MM2</t>
  </si>
  <si>
    <t xml:space="preserve">PLACA DE OBRA (PARA CONSTRUCAO CIVIL) EM CHAPA GALVANIZADA *N. 22*, ADESIVADA, DE *2,4 X 1,2* M (SEM POSTES PARA FIXACAO)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</si>
  <si>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OPERADOR DE ESCAVADEIRA (HORISTA)</t>
  </si>
  <si>
    <t>SEGURO - HORISTA (COLETADO CAIXA - ENCARGOS COMPLEMENTARES)</t>
  </si>
  <si>
    <t>ELETRODUTO/DUTO PEAD FLEXIVEL PAREDE SIMPLES, CORRUGACAO HELICOIDAL, COR PRETA, SEM ROSCA, DE 2", CRC 680 N, PARA CABEAMENTO SUBTERRANEO (NBR 15715)</t>
  </si>
  <si>
    <t>PONTALETE *7,5 X 7,5* CM EM PINUS, MISTA OU EQUIVALENTE DA REGIAO - BRUTA</t>
  </si>
  <si>
    <t>EPI - FAMILIA ALMOXARIFE - MENSALISTA (ENCARGOS COMPLEMENTARES - COLETADO CAIXA)</t>
  </si>
  <si>
    <t>EPI - FAMILIA ENGENHEIRO CIVIL - HORISTA (ENCARGOS COMPLEMENTARES - COLETADO CAIXA)</t>
  </si>
  <si>
    <t xml:space="preserve">CAMINHAO TRUCADO, PESO BRUTO TOTAL 23000 KG, CARGA UTIL MAXIMA 15285 KG, DISTANCIA ENTRE EIXOS 4,80 M, POTENCIA 326 CV (INCLUI CABINE E CHASSI, NAO INCLUI CARROCERIA)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</si>
  <si>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HASTE DE ATERRAMENTO EM ACO COM 3,00 M DE COMPRIMENTO E DN = 5/8", REVESTIDA COM BAIXA CAMADA DE COBRE, SEM CONECTOR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</si>
  <si>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COMPACTADOR DE SOLOS DE PERCURSAO (SOQUETE) COM MOTOR A GASOLINA 4 TEMPOS DE 4 HP (4 CV)</t>
  </si>
  <si>
    <t>TABUA *2,5 X 23* CM EM PINUS, MISTA OU EQUIVALENTE DA REGIAO - BRUTA</t>
  </si>
  <si>
    <t>EPI - FAMILIA OPERADOR ESCAVADEIRA - HORISTA (ENCARGOS COMPLEMENTARES - COLETADO CAIXA)</t>
  </si>
  <si>
    <t>OPERADOR DE BETONEIRA ESTACIONARIA / MISTURADOR (HORISTA)</t>
  </si>
  <si>
    <t>EPI - FAMILIA CARPINTEIRO DE FORMAS - HORISTA (ENCARGOS COMPLEMENTARES - COLETADO CAIXA)</t>
  </si>
  <si>
    <t xml:space="preserve">AUXILIAR DE ESCRITORIO (HORISTA)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</si>
  <si>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RETROESCAVADEIRA SOBRE RODAS COM CARREGADEIRA, TRACAO 4 X 4, POTENCIA LIQUIDA 88 HP, PESO OPERACIONAL MINIMO DE 6674 KG, CAPACIDADE DA CARREGADEIRA DE 1,00 M3 E DA RETROESCAVADEIRA MINIMA DE 0,26 M3, PROFUNDIDADE DE ESCAVACAO MAXIMA DE 4,37 M</t>
  </si>
  <si>
    <t>TABUA *2,5 X 30 CM EM PINUS, MISTA OU EQUIVALENTE DA REGIAO - BRUTA</t>
  </si>
  <si>
    <t>DISPOSITIVO DPS CLASSE II, 1 POLO, TENSAO MAXIMA DE 275 V, CORRENTE MAXIMA DE *45* KA (TIPO AC)</t>
  </si>
  <si>
    <t>TUBO PVC SERIE NORMAL, DN 100 MM, PARA ESGOTO PREDIAL (NBR 5688)</t>
  </si>
  <si>
    <t xml:space="preserve">AJUDANTE DE ARMADOR (HORISTA)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</si>
  <si>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AUXILIAR DE ENCANADOR OU BOMBEIRO HIDRAULICO (HORISTA)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</si>
  <si>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SARRAFO *2,5 X 7,5* CM EM PINUS, MISTA OU EQUIVALENTE DA REGIAO - BRUTA</t>
  </si>
  <si>
    <t xml:space="preserve">PREGO DE ACO POLIDO COM CABECA 17 X 21 (2 X 11)  </t>
  </si>
  <si>
    <t xml:space="preserve">FITA ISOLANTE ADESIVA ANTICHAMA, USO ATE 750 V, EM ROLO DE 19 MM X 5 M  </t>
  </si>
  <si>
    <t>ARAME RECOZIDO 16 BWG, D = 1,65 MM (0,016 KG/M) OU 18 BWG, D = 1,25 MM (0,01 KG/M)</t>
  </si>
  <si>
    <t xml:space="preserve">KG    </t>
  </si>
  <si>
    <t>FERRAMENTAS - FAMILIA CARPINTEIRO DE FORMAS - HORISTA (ENCARGOS COMPLEMENTARES - COLETADO CAIXA)</t>
  </si>
  <si>
    <t>SEGURO - MENSALISTA (COLETADO CAIXA - ENCARGOS COMPLEMENTARES)</t>
  </si>
  <si>
    <t>CARROCERIA FIXA ABERTA DE MADEIRA PARA TRANSPORTE GERAL DE CARGA SECA DIMENSOES APROXIMADAS 2,5 X 6,5 X 0,50 M (INCLUI MONTAGEM, NAO INCLUI CAMINHAO)</t>
  </si>
  <si>
    <t>TUBO PVC, SOLDAVEL, DE 25 MM, AGUA FRIA (NBR-5648)</t>
  </si>
  <si>
    <t xml:space="preserve">CONECTOR METALICO TIPO PARAFUSO FENDIDO (SPLIT BOLT), PARA CABOS ATE 16 MM2  </t>
  </si>
  <si>
    <t>TANQUE DE ACO CARBONO NAO REVESTIDO, PARA TRANSPORTE DE AGUA COM CAPACIDADE DE 10 M3, COM BOMBA CENTRIFUGA POR TOMADA DE FORCA, VAZAO MAXIMA *75* M3/H (INCLUI MONTAGEM, NAO INCLUI CAMINHAO)</t>
  </si>
  <si>
    <t xml:space="preserve">TINTA LATEX ACRILICA PREMIUM, COR BRANCO FOSCO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</si>
  <si>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ALIMENTACAO - HORISTA (COLETADO CAIXA - ENCARGOS COMPLEMENTARES)</t>
  </si>
  <si>
    <t>FERRAMENTAS - FAMILIA ENCARREGADO GERAL - MENSALISTA (ENCARGOS COMPLEMENTARES - COLETADO CAIXA)</t>
  </si>
  <si>
    <t>GRAMPO METALICO TIPO OLHAL PARA HASTE DE ATERRAMENTO DE 5/8", CONDUTOR DE *10* A 50 MM2</t>
  </si>
  <si>
    <t xml:space="preserve">EPI - FAMILIA ENCANADOR - HORISTA (ENCARGOS COMPLEMENTARES - COLETADO CAIXA) </t>
  </si>
  <si>
    <t>FERRAMENTAS - FAMILIA ALMOXARIFE - MENSALISTA (ENCARGOS COMPLEMENTARES - COLETADO CAIXA)</t>
  </si>
  <si>
    <t>COMPACTADOR DE SOLO TIPO PLACA VIBRATORIA REVERSIVEL, A GASOLINA 4 TEMPOS, PESO 125 A 150 KG, FORCA CENTRIF. 2500 A 2800 KGF, LARG. TRABALHO 400 A 450 MM, FREQ. VIBRACAO 4300 A 4500 RPM, VELOC. TRABALHO 15 A 20 M/MIN, POT. 5,5 A 6,0 HP</t>
  </si>
  <si>
    <t>BETONEIRA, CAPACIDADE NOMINAL 600 L, CAPACIDADE DE MISTURA 360L, MOTOR ELETRICO TRIFASICO 220/380V, POTENCIA 4CV, EXCLUSO CARREGADOR</t>
  </si>
  <si>
    <t xml:space="preserve">EPI - FAMILIA TOPOGRAFO - HORISTA (ENCARGOS COMPLEMENTARES - COLETADO CAIXA) </t>
  </si>
  <si>
    <t xml:space="preserve">PREGO DE ACO POLIDO COM CABECA 17 X 24 (2 1/4 X 11)  </t>
  </si>
  <si>
    <t>ESPACADOR / DISTANCIADOR CIRCULAR COM ENTRADA LATERAL, EM PLASTICO, PARA VERGALHAO *4,2 A 12,5* MM, COBRIMENTO 20 MM</t>
  </si>
  <si>
    <t>SARRAFO *2,5 X 10* CM EM PINUS, MISTA OU EQUIVALENTE DA REGIAO - BRUTA</t>
  </si>
  <si>
    <t xml:space="preserve">ENERGIA ELETRICA ATE 2000 KWH INDUSTRIAL, SEM DEMANDA  </t>
  </si>
  <si>
    <t>ESPECIAIS</t>
  </si>
  <si>
    <t xml:space="preserve">KWH   </t>
  </si>
  <si>
    <t>EPI - FAMILIA ENCARREGADO GERAL - HORISTA (ENCARGOS COMPLEMENTARES - COLETADO CAIXA)</t>
  </si>
  <si>
    <t xml:space="preserve">PREGO DE ACO POLIDO COM CABECA DUPLA 17 X 27 (2 1/2 X 11)  </t>
  </si>
  <si>
    <t>DISJUNTOR TERMOMAGNETICO PARA TRILHO DIN (IEC), MONOPOLAR, 6 - 32 A</t>
  </si>
  <si>
    <t xml:space="preserve">PINTOR (HORISTA)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</si>
  <si>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EPI - FAMILIA ALMOXARIFE - HORISTA (ENCARGOS COMPLEMENTARES - COLETADO CAIXA) </t>
  </si>
  <si>
    <t xml:space="preserve">PREGO DE ACO POLIDO COM CABECA 15 X 15 (1 1/4 X 13)  </t>
  </si>
  <si>
    <t>FERRAMENTAS - FAMILIA ENCANADOR - HORISTA (ENCARGOS COMPLEMENTARES - COLETADO CAIXA)</t>
  </si>
  <si>
    <t xml:space="preserve">IMUNIZANTE PARA MADEIRA, INCOLOR  </t>
  </si>
  <si>
    <t>VIBRADOR DE IMERSAO, DIAMETRO DA PONTEIRA DE *45* MM, COM MOTOR ELETRICO TRIFASICO DE 2 HP (2 CV)</t>
  </si>
  <si>
    <t>FERRAMENTAS - FAMILIA ENGENHEIRO CIVIL - HORISTA (ENCARGOS COMPLEMENTARES - COLETADO CAIXA)</t>
  </si>
  <si>
    <t>FERRAMENTAS - FAMILIA OPERADOR ESCAVADEIRA - HORISTA (ENCARGOS COMPLEMENTARES - COLETADO CAIXA)</t>
  </si>
  <si>
    <t>TERMINAL A COMPRESSAO EM COBRE ESTANHADO PARA CABO 6 MM2, 1 FURO E 1 COMPRESSAO, PARA PARAFUSO DE FIXACAO M6</t>
  </si>
  <si>
    <t>FERRAMENTAS - FAMILIA TOPOGRAFO - HORISTA (ENCARGOS COMPLEMENTARES - COLETADO CAIXA)</t>
  </si>
  <si>
    <t>DESMOLDANTE PROTETOR PARA FORMAS DE MADEIRA, DE BASE OLEOSA EMULSIONADA EM AGUA</t>
  </si>
  <si>
    <t xml:space="preserve">LIXA D'AGUA EM FOLHA, GRAO 100 </t>
  </si>
  <si>
    <t>SERRA CIRCULAR DE BANCADA COM MOTOR ELETRICO, POTENCIA DE *1600* W, PARA DISCO DE DIAMETRO DE 10" (250 MM)</t>
  </si>
  <si>
    <t>FERRAMENTAS - FAMILIA ENCARREGADO GERAL - HORISTA (ENCARGOS COMPLEMENTARES - COLETADO CAIXA)</t>
  </si>
  <si>
    <t>FERRAMENTAS - FAMILIA ALMOXARIFE - HORISTA (ENCARGOS COMPLEMENTARES - COLETADO CAIXA)</t>
  </si>
  <si>
    <t>FERRAMENTAS - FAMILIA PINTOR - HORISTA (ENCARGOS COMPLEMENTARES - COLETADO CAIXA)</t>
  </si>
  <si>
    <t xml:space="preserve">EPI - FAMILIA PINTOR - HORISTA (ENCARGOS COMPLEMENTARES - COLETADO CAIXA) </t>
  </si>
  <si>
    <t xml:space="preserve">PREGO DE ACO POLIDO COM CABECA 10 X 10 (7/8 X 17)  </t>
  </si>
  <si>
    <t xml:space="preserve">PREGO DE ACO POLIDO COM CABECA 17 X 27 (2 1/2 X 11)  </t>
  </si>
  <si>
    <t>Total sem BDI</t>
  </si>
  <si>
    <r>
      <rPr>
        <b/>
        <sz val="11"/>
        <color rgb="FF000000"/>
        <rFont val="Calibri"/>
      </rPr>
      <t>Bancos:</t>
    </r>
    <r>
      <rPr>
        <sz val="11"/>
        <color rgb="FF000000"/>
        <rFont val="Calibri"/>
      </rPr>
      <t xml:space="preserve">
SINAPI: SC 9/2025
</t>
    </r>
  </si>
  <si>
    <t xml:space="preserve">CNPJ: </t>
  </si>
  <si>
    <t>CRT 16840577015</t>
  </si>
  <si>
    <r>
      <rPr>
        <b/>
        <sz val="11"/>
        <color rgb="FF000000"/>
        <rFont val="Calibri"/>
      </rPr>
      <t xml:space="preserve">Orçamentista: </t>
    </r>
    <r>
      <rPr>
        <sz val="11"/>
        <color rgb="FF000000"/>
        <rFont val="Calibri"/>
      </rPr>
      <t>valmir oliveira</t>
    </r>
  </si>
  <si>
    <t>VALMIR OLIVEIRA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</si>
</sst>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20"/>
      <color rgb="FF000000"/>
      <name val="Calibri"/>
    </font>
    <font>
      <b/>
      <sz val="11"/>
      <color rgb="FF000000"/>
      <name val="Calibri"/>
    </font>
    <font>
      <b/>
      <sz val="12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E3E3E3"/>
        <bgColor rgb="FF000000"/>
      </patternFill>
    </fill>
    <fill>
      <patternFill patternType="solid">
        <fgColor rgb="FF9EFDFF"/>
        <bgColor rgb="FF000000"/>
      </patternFill>
    </fill>
    <fill>
      <patternFill patternType="solid">
        <fgColor rgb="FFFEFF99"/>
        <bgColor rgb="FF000000"/>
      </patternFill>
    </fill>
    <fill>
      <patternFill patternType="solid">
        <fgColor rgb="FF00FF99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1" fillId="2" borderId="0" xfId="0" applyFont="1" applyFill="1" applyAlignment="1">
      <alignment horizontal="center"/>
    </xf>
    <xf numFmtId="0" fontId="0" fillId="3" borderId="9" xfId="0" applyFill="1" applyBorder="1"/>
    <xf numFmtId="0" fontId="0" fillId="4" borderId="0" xfId="0" applyFill="1"/>
    <xf numFmtId="0" fontId="2" fillId="5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2" fillId="7" borderId="0" xfId="0" applyFont="1" applyFill="1" applyAlignment="1">
      <alignment horizontal="center"/>
    </xf>
    <xf numFmtId="0" fontId="3" fillId="0" borderId="0" xfId="0" applyFont="1"/>
    <xf numFmtId="4" fontId="0" fillId="3" borderId="9" xfId="0" applyNumberFormat="1" applyFill="1" applyBorder="1"/>
    <xf numFmtId="4" fontId="0" fillId="4" borderId="0" xfId="0" applyNumberFormat="1" applyFill="1"/>
    <xf numFmtId="4" fontId="0" fillId="0" borderId="0" xfId="0" applyNumberFormat="1"/>
    <xf numFmtId="4" fontId="3" fillId="0" borderId="0" xfId="0" applyNumberFormat="1" applyFont="1"/>
    <xf numFmtId="10" fontId="0" fillId="4" borderId="0" xfId="0" applyNumberFormat="1" applyFill="1"/>
    <xf numFmtId="10" fontId="0" fillId="0" borderId="0" xfId="0" applyNumberFormat="1"/>
    <xf numFmtId="0" fontId="0" fillId="4" borderId="0" xfId="0" applyFill="1" applyAlignment="1">
      <alignment wrapText="1"/>
    </xf>
    <xf numFmtId="0" fontId="0" fillId="0" borderId="0" xfId="0" applyAlignment="1">
      <alignment wrapText="1"/>
    </xf>
    <xf numFmtId="0" fontId="0" fillId="2" borderId="2" xfId="0" applyFill="1" applyBorder="1" applyAlignment="1">
      <alignment vertical="center" wrapText="1"/>
    </xf>
    <xf numFmtId="0" fontId="0" fillId="2" borderId="0" xfId="0" applyFill="1"/>
    <xf numFmtId="0" fontId="0" fillId="3" borderId="9" xfId="0" applyFill="1" applyBorder="1"/>
    <xf numFmtId="0" fontId="0" fillId="3" borderId="9" xfId="0" applyFill="1" applyBorder="1" applyAlignment="1">
      <alignment wrapText="1"/>
    </xf>
    <xf numFmtId="0" fontId="0" fillId="3" borderId="9" xfId="0" applyFill="1" applyBorder="1" applyAlignment="1">
      <alignment horizontal="center"/>
    </xf>
    <xf numFmtId="4" fontId="0" fillId="3" borderId="9" xfId="0" applyNumberFormat="1" applyFill="1" applyBorder="1" applyAlignment="1">
      <alignment horizontal="center"/>
    </xf>
    <xf numFmtId="4" fontId="0" fillId="3" borderId="9" xfId="0" applyNumberFormat="1" applyFill="1" applyBorder="1"/>
    <xf numFmtId="10" fontId="0" fillId="3" borderId="9" xfId="0" applyNumberFormat="1" applyFill="1" applyBorder="1"/>
    <xf numFmtId="0" fontId="2" fillId="2" borderId="2" xfId="0" applyFont="1" applyFill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1619250</xdr:colOff>
      <xdr:row>140</xdr:row>
      <xdr:rowOff>19050</xdr:rowOff>
    </xdr:from>
    <xdr:to>
      <xdr:col>3</xdr:col>
      <xdr:colOff>2161841</xdr:colOff>
      <xdr:row>143</xdr:row>
      <xdr:rowOff>126933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495CEF7-908B-5FFF-9F62-771D90FF6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86175" y="45072300"/>
          <a:ext cx="542591" cy="6889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3"/>
  <sheetViews>
    <sheetView tabSelected="1" workbookViewId="0">
      <pane ySplit="14" topLeftCell="A138" activePane="bottomLeft" state="frozen"/>
      <selection pane="bottomLeft" activeCell="E144" sqref="E144"/>
    </sheetView>
  </sheetViews>
  <sheetFormatPr defaultRowHeight="15" x14ac:dyDescent="0.25"/>
  <cols>
    <col min="1" max="1" width="8" customWidth="1"/>
    <col min="2" max="2" width="13" customWidth="1"/>
    <col min="3" max="3" width="10" customWidth="1"/>
    <col min="4" max="4" width="65" customWidth="1"/>
    <col min="5" max="5" width="20" customWidth="1"/>
    <col min="6" max="6" width="11" customWidth="1"/>
    <col min="7" max="12" width="15" customWidth="1"/>
    <col min="13" max="13" width="17" customWidth="1"/>
    <col min="14" max="14" width="10" customWidth="1"/>
    <col min="15" max="15" width="15" customWidth="1"/>
    <col min="16" max="16" width="10" customWidth="1"/>
  </cols>
  <sheetData>
    <row r="1" spans="1:16" ht="5.0999999999999996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2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7"/>
    </row>
    <row r="3" spans="1:16" x14ac:dyDescent="0.25">
      <c r="A3" s="33" t="s">
        <v>171</v>
      </c>
      <c r="B3" s="1"/>
      <c r="C3" s="1"/>
      <c r="D3" s="1"/>
      <c r="E3" s="1"/>
      <c r="F3" s="1"/>
      <c r="G3" s="1"/>
      <c r="H3" s="1" t="s">
        <v>173</v>
      </c>
      <c r="I3" s="1"/>
      <c r="J3" s="1"/>
      <c r="K3" s="1"/>
      <c r="L3" s="1"/>
      <c r="M3" s="1"/>
      <c r="N3" s="1"/>
      <c r="O3" s="1"/>
      <c r="P3" s="8"/>
    </row>
    <row r="4" spans="1:16" x14ac:dyDescent="0.25">
      <c r="A4" s="3" t="s">
        <v>1</v>
      </c>
      <c r="B4" s="1"/>
      <c r="C4" s="1"/>
      <c r="D4" s="1"/>
      <c r="E4" s="1"/>
      <c r="F4" s="1"/>
      <c r="G4" s="1"/>
      <c r="H4" s="1" t="s">
        <v>172</v>
      </c>
      <c r="I4" s="1"/>
      <c r="J4" s="1"/>
      <c r="K4" s="1"/>
      <c r="L4" s="1"/>
      <c r="M4" s="1"/>
      <c r="N4" s="1"/>
      <c r="O4" s="1"/>
      <c r="P4" s="8"/>
    </row>
    <row r="5" spans="1:16" x14ac:dyDescent="0.25">
      <c r="A5" s="3" t="s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8"/>
    </row>
    <row r="6" spans="1:16" ht="20.100000000000001" customHeight="1" x14ac:dyDescent="0.4">
      <c r="A6" s="3" t="s">
        <v>3</v>
      </c>
      <c r="B6" s="1"/>
      <c r="C6" s="1"/>
      <c r="D6" s="10" t="s">
        <v>4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8"/>
    </row>
    <row r="7" spans="1:16" x14ac:dyDescent="0.25">
      <c r="A7" s="3" t="s">
        <v>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8"/>
    </row>
    <row r="8" spans="1:16" ht="45" customHeight="1" x14ac:dyDescent="0.25">
      <c r="A8" s="25" t="s">
        <v>170</v>
      </c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8"/>
    </row>
    <row r="9" spans="1:16" x14ac:dyDescent="0.25">
      <c r="A9" s="3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8"/>
    </row>
    <row r="10" spans="1:16" x14ac:dyDescent="0.25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8"/>
    </row>
    <row r="11" spans="1:16" x14ac:dyDescent="0.25">
      <c r="A11" s="4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9"/>
    </row>
    <row r="12" spans="1:16" ht="5.0999999999999996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20.100000000000001" customHeight="1" x14ac:dyDescent="0.25">
      <c r="A13" s="27" t="s">
        <v>6</v>
      </c>
      <c r="B13" s="27" t="s">
        <v>7</v>
      </c>
      <c r="C13" s="27" t="s">
        <v>8</v>
      </c>
      <c r="D13" s="28" t="s">
        <v>9</v>
      </c>
      <c r="E13" s="27" t="s">
        <v>10</v>
      </c>
      <c r="F13" s="27" t="s">
        <v>11</v>
      </c>
      <c r="G13" s="29" t="s">
        <v>12</v>
      </c>
      <c r="H13" s="27"/>
      <c r="I13" s="30" t="s">
        <v>13</v>
      </c>
      <c r="J13" s="31"/>
      <c r="K13" s="30" t="s">
        <v>14</v>
      </c>
      <c r="L13" s="31"/>
      <c r="M13" s="31"/>
      <c r="N13" s="32" t="s">
        <v>15</v>
      </c>
      <c r="O13" s="32" t="s">
        <v>16</v>
      </c>
      <c r="P13" s="27" t="s">
        <v>17</v>
      </c>
    </row>
    <row r="14" spans="1:16" ht="20.100000000000001" customHeight="1" x14ac:dyDescent="0.25">
      <c r="A14" s="27"/>
      <c r="B14" s="27"/>
      <c r="C14" s="27"/>
      <c r="D14" s="28"/>
      <c r="E14" s="27"/>
      <c r="F14" s="27"/>
      <c r="G14" s="11" t="s">
        <v>18</v>
      </c>
      <c r="H14" s="11" t="s">
        <v>19</v>
      </c>
      <c r="I14" s="17" t="s">
        <v>18</v>
      </c>
      <c r="J14" s="17" t="s">
        <v>19</v>
      </c>
      <c r="K14" s="17" t="s">
        <v>18</v>
      </c>
      <c r="L14" s="17" t="s">
        <v>19</v>
      </c>
      <c r="M14" s="17" t="s">
        <v>20</v>
      </c>
      <c r="N14" s="32"/>
      <c r="O14" s="32" t="s">
        <v>21</v>
      </c>
      <c r="P14" s="27"/>
    </row>
    <row r="15" spans="1:16" x14ac:dyDescent="0.25">
      <c r="A15" s="12">
        <v>1</v>
      </c>
      <c r="B15" s="12" t="s">
        <v>22</v>
      </c>
      <c r="C15" s="12">
        <v>2170</v>
      </c>
      <c r="D15" s="23" t="s">
        <v>23</v>
      </c>
      <c r="E15" s="12" t="s">
        <v>24</v>
      </c>
      <c r="F15" s="12" t="s">
        <v>25</v>
      </c>
      <c r="G15" s="12">
        <v>4</v>
      </c>
      <c r="H15" s="12"/>
      <c r="I15" s="18">
        <v>29491.54</v>
      </c>
      <c r="J15" s="18"/>
      <c r="K15" s="18">
        <v>117966.16</v>
      </c>
      <c r="L15" s="18"/>
      <c r="M15" s="18">
        <v>117966.16</v>
      </c>
      <c r="N15" s="21">
        <f>M15/SUM(M10:M140)</f>
        <v>0.19676726114454415</v>
      </c>
      <c r="O15" s="21">
        <f>N15</f>
        <v>0.19676726114454415</v>
      </c>
      <c r="P15" s="13" t="s">
        <v>26</v>
      </c>
    </row>
    <row r="16" spans="1:16" x14ac:dyDescent="0.25">
      <c r="A16">
        <v>2</v>
      </c>
      <c r="B16" t="s">
        <v>22</v>
      </c>
      <c r="C16">
        <v>2172</v>
      </c>
      <c r="D16" s="24" t="s">
        <v>27</v>
      </c>
      <c r="E16" t="s">
        <v>24</v>
      </c>
      <c r="F16" t="s">
        <v>25</v>
      </c>
      <c r="G16">
        <v>1</v>
      </c>
      <c r="I16" s="19">
        <v>55987.81</v>
      </c>
      <c r="J16" s="19"/>
      <c r="K16" s="19">
        <v>55987.81</v>
      </c>
      <c r="L16" s="19"/>
      <c r="M16" s="19">
        <v>55987.81</v>
      </c>
      <c r="N16" s="22">
        <f>M16/SUM(M10:M140)</f>
        <v>9.3387527670487192E-2</v>
      </c>
      <c r="O16" s="22">
        <f t="shared" ref="O16:O47" si="0">N16+O15</f>
        <v>0.29015478881503132</v>
      </c>
      <c r="P16" s="13" t="s">
        <v>26</v>
      </c>
    </row>
    <row r="17" spans="1:16" x14ac:dyDescent="0.25">
      <c r="A17" s="12">
        <v>3</v>
      </c>
      <c r="B17" s="12" t="s">
        <v>28</v>
      </c>
      <c r="C17" s="12">
        <v>2707</v>
      </c>
      <c r="D17" s="23" t="s">
        <v>29</v>
      </c>
      <c r="E17" s="12" t="s">
        <v>30</v>
      </c>
      <c r="F17" s="12" t="s">
        <v>31</v>
      </c>
      <c r="G17" s="12">
        <v>371.62540719999998</v>
      </c>
      <c r="H17" s="12"/>
      <c r="I17" s="18">
        <v>142.68</v>
      </c>
      <c r="J17" s="18"/>
      <c r="K17" s="18">
        <v>53023.513099299998</v>
      </c>
      <c r="L17" s="18"/>
      <c r="M17" s="18">
        <v>53023.513099299998</v>
      </c>
      <c r="N17" s="21">
        <f>M17/SUM(M10:M140)</f>
        <v>8.8443087821211783E-2</v>
      </c>
      <c r="O17" s="21">
        <f t="shared" si="0"/>
        <v>0.37859787663624311</v>
      </c>
      <c r="P17" s="13" t="s">
        <v>26</v>
      </c>
    </row>
    <row r="18" spans="1:16" ht="30" x14ac:dyDescent="0.25">
      <c r="A18">
        <v>4</v>
      </c>
      <c r="B18" t="s">
        <v>28</v>
      </c>
      <c r="C18">
        <v>370</v>
      </c>
      <c r="D18" s="24" t="s">
        <v>32</v>
      </c>
      <c r="E18" t="s">
        <v>24</v>
      </c>
      <c r="F18" t="s">
        <v>33</v>
      </c>
      <c r="G18">
        <v>326.605235472</v>
      </c>
      <c r="I18" s="19">
        <v>160</v>
      </c>
      <c r="J18" s="19"/>
      <c r="K18" s="19">
        <v>52256.837679999997</v>
      </c>
      <c r="L18" s="19"/>
      <c r="M18" s="19">
        <v>52256.837679999997</v>
      </c>
      <c r="N18" s="22">
        <f>M18/SUM(M10:M140)</f>
        <v>8.7164275130839339E-2</v>
      </c>
      <c r="O18" s="22">
        <f t="shared" si="0"/>
        <v>0.46576215176708247</v>
      </c>
      <c r="P18" s="13" t="s">
        <v>26</v>
      </c>
    </row>
    <row r="19" spans="1:16" x14ac:dyDescent="0.25">
      <c r="A19" s="12">
        <v>5</v>
      </c>
      <c r="B19" s="12" t="s">
        <v>28</v>
      </c>
      <c r="C19" s="12">
        <v>2436</v>
      </c>
      <c r="D19" s="23" t="s">
        <v>34</v>
      </c>
      <c r="E19" s="12" t="s">
        <v>30</v>
      </c>
      <c r="F19" s="12" t="s">
        <v>31</v>
      </c>
      <c r="G19" s="12">
        <v>930.40780443209997</v>
      </c>
      <c r="H19" s="12"/>
      <c r="I19" s="18">
        <v>40.270000000000003</v>
      </c>
      <c r="J19" s="18"/>
      <c r="K19" s="18">
        <v>37467.5222832</v>
      </c>
      <c r="L19" s="18"/>
      <c r="M19" s="18">
        <v>37467.5222832</v>
      </c>
      <c r="N19" s="21">
        <f>M19/SUM(M10:M140)</f>
        <v>6.2495733874336858E-2</v>
      </c>
      <c r="O19" s="21">
        <f t="shared" si="0"/>
        <v>0.52825788564141929</v>
      </c>
      <c r="P19" s="14" t="s">
        <v>35</v>
      </c>
    </row>
    <row r="20" spans="1:16" ht="30" x14ac:dyDescent="0.25">
      <c r="A20">
        <v>6</v>
      </c>
      <c r="B20" t="s">
        <v>22</v>
      </c>
      <c r="C20">
        <v>2176</v>
      </c>
      <c r="D20" s="24" t="s">
        <v>36</v>
      </c>
      <c r="E20" t="s">
        <v>24</v>
      </c>
      <c r="F20" t="s">
        <v>37</v>
      </c>
      <c r="G20">
        <v>2300</v>
      </c>
      <c r="I20" s="19">
        <v>12.37</v>
      </c>
      <c r="J20" s="19"/>
      <c r="K20" s="19">
        <v>28451</v>
      </c>
      <c r="L20" s="19"/>
      <c r="M20" s="19">
        <v>28451</v>
      </c>
      <c r="N20" s="22">
        <f>M20/SUM(M10:M140)</f>
        <v>4.7456197157078141E-2</v>
      </c>
      <c r="O20" s="22">
        <f t="shared" si="0"/>
        <v>0.57571408279849745</v>
      </c>
      <c r="P20" s="14" t="s">
        <v>35</v>
      </c>
    </row>
    <row r="21" spans="1:16" ht="45" x14ac:dyDescent="0.25">
      <c r="A21" s="12">
        <v>7</v>
      </c>
      <c r="B21" s="12" t="s">
        <v>28</v>
      </c>
      <c r="C21" s="12">
        <v>39248</v>
      </c>
      <c r="D21" s="23" t="s">
        <v>38</v>
      </c>
      <c r="E21" s="12" t="s">
        <v>24</v>
      </c>
      <c r="F21" s="12" t="s">
        <v>37</v>
      </c>
      <c r="G21" s="12">
        <v>2420</v>
      </c>
      <c r="H21" s="12"/>
      <c r="I21" s="18">
        <v>9.66</v>
      </c>
      <c r="J21" s="18"/>
      <c r="K21" s="18">
        <v>23377.200000000001</v>
      </c>
      <c r="L21" s="18"/>
      <c r="M21" s="18">
        <v>23377.200000000001</v>
      </c>
      <c r="N21" s="21">
        <f>M21/SUM(M10:M140)</f>
        <v>3.8993111390827992E-2</v>
      </c>
      <c r="O21" s="21">
        <f t="shared" si="0"/>
        <v>0.6147071941893254</v>
      </c>
      <c r="P21" s="14" t="s">
        <v>35</v>
      </c>
    </row>
    <row r="22" spans="1:16" x14ac:dyDescent="0.25">
      <c r="A22">
        <v>8</v>
      </c>
      <c r="B22" t="s">
        <v>28</v>
      </c>
      <c r="C22">
        <v>40819</v>
      </c>
      <c r="D22" s="24" t="s">
        <v>39</v>
      </c>
      <c r="E22" t="s">
        <v>30</v>
      </c>
      <c r="F22" t="s">
        <v>40</v>
      </c>
      <c r="G22">
        <v>2.0319400000000001</v>
      </c>
      <c r="I22" s="19">
        <v>10131.57</v>
      </c>
      <c r="J22" s="19"/>
      <c r="K22" s="19">
        <v>20586.742345800001</v>
      </c>
      <c r="L22" s="19"/>
      <c r="M22" s="19">
        <v>20586.742345800001</v>
      </c>
      <c r="N22" s="22">
        <f>M22/SUM(M10:M140)</f>
        <v>3.433863497185527E-2</v>
      </c>
      <c r="O22" s="22">
        <f t="shared" si="0"/>
        <v>0.6490458291611807</v>
      </c>
      <c r="P22" s="14" t="s">
        <v>35</v>
      </c>
    </row>
    <row r="23" spans="1:16" x14ac:dyDescent="0.25">
      <c r="A23" s="12">
        <v>9</v>
      </c>
      <c r="B23" s="12" t="s">
        <v>28</v>
      </c>
      <c r="C23" s="12">
        <v>6111</v>
      </c>
      <c r="D23" s="23" t="s">
        <v>41</v>
      </c>
      <c r="E23" s="12" t="s">
        <v>30</v>
      </c>
      <c r="F23" s="12" t="s">
        <v>31</v>
      </c>
      <c r="G23" s="12">
        <v>941.94668473627996</v>
      </c>
      <c r="H23" s="12"/>
      <c r="I23" s="18">
        <v>20.18</v>
      </c>
      <c r="J23" s="18"/>
      <c r="K23" s="18">
        <v>19008.484097199998</v>
      </c>
      <c r="L23" s="18"/>
      <c r="M23" s="18">
        <v>19008.484097199998</v>
      </c>
      <c r="N23" s="21">
        <f>M23/SUM(M10:M140)</f>
        <v>3.1706104143049724E-2</v>
      </c>
      <c r="O23" s="21">
        <f t="shared" si="0"/>
        <v>0.68075193330423045</v>
      </c>
      <c r="P23" s="14" t="s">
        <v>35</v>
      </c>
    </row>
    <row r="24" spans="1:16" x14ac:dyDescent="0.25">
      <c r="A24">
        <v>10</v>
      </c>
      <c r="B24" t="s">
        <v>28</v>
      </c>
      <c r="C24">
        <v>857</v>
      </c>
      <c r="D24" s="24" t="s">
        <v>42</v>
      </c>
      <c r="E24" t="s">
        <v>24</v>
      </c>
      <c r="F24" t="s">
        <v>37</v>
      </c>
      <c r="G24">
        <v>1000</v>
      </c>
      <c r="I24" s="19">
        <v>18.77</v>
      </c>
      <c r="J24" s="19"/>
      <c r="K24" s="19">
        <v>18770</v>
      </c>
      <c r="L24" s="19"/>
      <c r="M24" s="19">
        <v>18770</v>
      </c>
      <c r="N24" s="22">
        <f>M24/SUM(M10:M140)</f>
        <v>3.1308313262744955E-2</v>
      </c>
      <c r="O24" s="22">
        <f t="shared" si="0"/>
        <v>0.71206024656697542</v>
      </c>
      <c r="P24" s="14" t="s">
        <v>35</v>
      </c>
    </row>
    <row r="25" spans="1:16" x14ac:dyDescent="0.25">
      <c r="A25" s="12">
        <v>11</v>
      </c>
      <c r="B25" s="12" t="s">
        <v>22</v>
      </c>
      <c r="C25" s="12">
        <v>2156</v>
      </c>
      <c r="D25" s="23" t="s">
        <v>43</v>
      </c>
      <c r="E25" s="12" t="s">
        <v>24</v>
      </c>
      <c r="F25" s="12" t="s">
        <v>25</v>
      </c>
      <c r="G25" s="12">
        <v>16</v>
      </c>
      <c r="H25" s="12"/>
      <c r="I25" s="18">
        <v>1010</v>
      </c>
      <c r="J25" s="18"/>
      <c r="K25" s="18">
        <v>16160</v>
      </c>
      <c r="L25" s="18"/>
      <c r="M25" s="18">
        <v>16160</v>
      </c>
      <c r="N25" s="21">
        <f>M25/SUM(M10:M140)</f>
        <v>2.6954839761638705E-2</v>
      </c>
      <c r="O25" s="21">
        <f t="shared" si="0"/>
        <v>0.73901508632861412</v>
      </c>
      <c r="P25" s="14" t="s">
        <v>35</v>
      </c>
    </row>
    <row r="26" spans="1:16" x14ac:dyDescent="0.25">
      <c r="A26">
        <v>12</v>
      </c>
      <c r="B26" t="s">
        <v>28</v>
      </c>
      <c r="C26">
        <v>4750</v>
      </c>
      <c r="D26" s="24" t="s">
        <v>44</v>
      </c>
      <c r="E26" t="s">
        <v>30</v>
      </c>
      <c r="F26" t="s">
        <v>31</v>
      </c>
      <c r="G26">
        <v>484.26165892799997</v>
      </c>
      <c r="I26" s="19">
        <v>30.72</v>
      </c>
      <c r="J26" s="19"/>
      <c r="K26" s="19">
        <v>14876.518161399999</v>
      </c>
      <c r="L26" s="19"/>
      <c r="M26" s="19">
        <v>14876.518161399999</v>
      </c>
      <c r="N26" s="22">
        <f>M26/SUM(M10:M140)</f>
        <v>2.4813995250720609E-2</v>
      </c>
      <c r="O26" s="22">
        <f t="shared" si="0"/>
        <v>0.76382908157933471</v>
      </c>
      <c r="P26" s="14" t="s">
        <v>35</v>
      </c>
    </row>
    <row r="27" spans="1:16" x14ac:dyDescent="0.25">
      <c r="A27" s="12">
        <v>13</v>
      </c>
      <c r="B27" s="12" t="s">
        <v>28</v>
      </c>
      <c r="C27" s="12">
        <v>247</v>
      </c>
      <c r="D27" s="23" t="s">
        <v>45</v>
      </c>
      <c r="E27" s="12" t="s">
        <v>30</v>
      </c>
      <c r="F27" s="12" t="s">
        <v>31</v>
      </c>
      <c r="G27" s="12">
        <v>584.44931463210003</v>
      </c>
      <c r="H27" s="12"/>
      <c r="I27" s="18">
        <v>22.12</v>
      </c>
      <c r="J27" s="18"/>
      <c r="K27" s="18">
        <v>12928.018839</v>
      </c>
      <c r="L27" s="18"/>
      <c r="M27" s="18">
        <v>12928.018839</v>
      </c>
      <c r="N27" s="21">
        <f>M27/SUM(M10:M140)</f>
        <v>2.1563903232716057E-2</v>
      </c>
      <c r="O27" s="21">
        <f t="shared" si="0"/>
        <v>0.78539298481205078</v>
      </c>
      <c r="P27" s="14" t="s">
        <v>35</v>
      </c>
    </row>
    <row r="28" spans="1:16" x14ac:dyDescent="0.25">
      <c r="A28">
        <v>14</v>
      </c>
      <c r="B28" t="s">
        <v>22</v>
      </c>
      <c r="C28">
        <v>2171</v>
      </c>
      <c r="D28" s="24" t="s">
        <v>46</v>
      </c>
      <c r="E28" t="s">
        <v>24</v>
      </c>
      <c r="F28" t="s">
        <v>25</v>
      </c>
      <c r="G28">
        <v>8</v>
      </c>
      <c r="I28" s="19">
        <v>1602.69</v>
      </c>
      <c r="J28" s="19"/>
      <c r="K28" s="19">
        <v>12821.52</v>
      </c>
      <c r="L28" s="19"/>
      <c r="M28" s="19">
        <v>12821.52</v>
      </c>
      <c r="N28" s="22">
        <f>M28/SUM(M10:M140)</f>
        <v>2.1386263434445909E-2</v>
      </c>
      <c r="O28" s="22">
        <f t="shared" si="0"/>
        <v>0.80677924824649672</v>
      </c>
      <c r="P28" s="15" t="s">
        <v>47</v>
      </c>
    </row>
    <row r="29" spans="1:16" x14ac:dyDescent="0.25">
      <c r="A29" s="12">
        <v>15</v>
      </c>
      <c r="B29" s="12" t="s">
        <v>22</v>
      </c>
      <c r="C29" s="12">
        <v>2169</v>
      </c>
      <c r="D29" s="23" t="s">
        <v>48</v>
      </c>
      <c r="E29" s="12" t="s">
        <v>24</v>
      </c>
      <c r="F29" s="12" t="s">
        <v>25</v>
      </c>
      <c r="G29" s="12">
        <v>1</v>
      </c>
      <c r="H29" s="12"/>
      <c r="I29" s="18">
        <v>11719.91</v>
      </c>
      <c r="J29" s="18"/>
      <c r="K29" s="18">
        <v>11719.91</v>
      </c>
      <c r="L29" s="18"/>
      <c r="M29" s="18">
        <v>11719.91</v>
      </c>
      <c r="N29" s="21">
        <f>M29/SUM(M10:M140)</f>
        <v>1.9548780697452171E-2</v>
      </c>
      <c r="O29" s="21">
        <f t="shared" si="0"/>
        <v>0.82632802894394886</v>
      </c>
      <c r="P29" s="15" t="s">
        <v>47</v>
      </c>
    </row>
    <row r="30" spans="1:16" ht="45" x14ac:dyDescent="0.25">
      <c r="A30">
        <v>16</v>
      </c>
      <c r="B30" t="s">
        <v>28</v>
      </c>
      <c r="C30">
        <v>21090</v>
      </c>
      <c r="D30" s="24" t="s">
        <v>49</v>
      </c>
      <c r="E30" t="s">
        <v>24</v>
      </c>
      <c r="F30" t="s">
        <v>50</v>
      </c>
      <c r="G30">
        <v>16</v>
      </c>
      <c r="I30" s="19">
        <v>683.86</v>
      </c>
      <c r="J30" s="19"/>
      <c r="K30" s="19">
        <v>10941.76</v>
      </c>
      <c r="L30" s="19"/>
      <c r="M30" s="19">
        <v>10941.76</v>
      </c>
      <c r="N30" s="22">
        <f>M30/SUM(M10:M140)</f>
        <v>1.8250828435043807E-2</v>
      </c>
      <c r="O30" s="22">
        <f t="shared" si="0"/>
        <v>0.84457885737899263</v>
      </c>
      <c r="P30" s="15" t="s">
        <v>47</v>
      </c>
    </row>
    <row r="31" spans="1:16" x14ac:dyDescent="0.25">
      <c r="A31" s="12">
        <v>17</v>
      </c>
      <c r="B31" s="12" t="s">
        <v>28</v>
      </c>
      <c r="C31" s="12">
        <v>40812</v>
      </c>
      <c r="D31" s="23" t="s">
        <v>51</v>
      </c>
      <c r="E31" s="12" t="s">
        <v>30</v>
      </c>
      <c r="F31" s="12" t="s">
        <v>40</v>
      </c>
      <c r="G31" s="12">
        <v>2.00766</v>
      </c>
      <c r="H31" s="12"/>
      <c r="I31" s="18">
        <v>4801.9799999999996</v>
      </c>
      <c r="J31" s="18"/>
      <c r="K31" s="18">
        <v>9640.7431668000008</v>
      </c>
      <c r="L31" s="18"/>
      <c r="M31" s="18">
        <v>9640.7431668000008</v>
      </c>
      <c r="N31" s="21">
        <f>M31/SUM(M10:M140)</f>
        <v>1.6080735596795008E-2</v>
      </c>
      <c r="O31" s="21">
        <f t="shared" si="0"/>
        <v>0.86065959297578765</v>
      </c>
      <c r="P31" s="15" t="s">
        <v>47</v>
      </c>
    </row>
    <row r="32" spans="1:16" x14ac:dyDescent="0.25">
      <c r="A32">
        <v>18</v>
      </c>
      <c r="B32" t="s">
        <v>28</v>
      </c>
      <c r="C32">
        <v>37372</v>
      </c>
      <c r="D32" s="24" t="s">
        <v>52</v>
      </c>
      <c r="E32" t="s">
        <v>24</v>
      </c>
      <c r="F32" t="s">
        <v>31</v>
      </c>
      <c r="G32">
        <v>4014.46001243</v>
      </c>
      <c r="I32" s="19">
        <v>1.43</v>
      </c>
      <c r="J32" s="19"/>
      <c r="K32" s="19">
        <v>5740.6778176999997</v>
      </c>
      <c r="L32" s="19"/>
      <c r="M32" s="19">
        <v>5740.6778176999997</v>
      </c>
      <c r="N32" s="22">
        <f>M32/SUM(M10:M140)</f>
        <v>9.5754363056495834E-3</v>
      </c>
      <c r="O32" s="22">
        <f t="shared" si="0"/>
        <v>0.87023502928143726</v>
      </c>
      <c r="P32" s="15" t="s">
        <v>47</v>
      </c>
    </row>
    <row r="33" spans="1:16" x14ac:dyDescent="0.25">
      <c r="A33" s="12">
        <v>19</v>
      </c>
      <c r="B33" s="12" t="s">
        <v>22</v>
      </c>
      <c r="C33" s="12">
        <v>2157</v>
      </c>
      <c r="D33" s="23" t="s">
        <v>53</v>
      </c>
      <c r="E33" s="12" t="s">
        <v>24</v>
      </c>
      <c r="F33" s="12" t="s">
        <v>25</v>
      </c>
      <c r="G33" s="12">
        <v>4</v>
      </c>
      <c r="H33" s="12"/>
      <c r="I33" s="18">
        <v>1312.19</v>
      </c>
      <c r="J33" s="18"/>
      <c r="K33" s="18">
        <v>5248.76</v>
      </c>
      <c r="L33" s="18"/>
      <c r="M33" s="18">
        <v>5248.76</v>
      </c>
      <c r="N33" s="21">
        <f>M33/SUM(M10:M140)</f>
        <v>8.7549186106001715E-3</v>
      </c>
      <c r="O33" s="21">
        <f t="shared" si="0"/>
        <v>0.87898994789203744</v>
      </c>
      <c r="P33" s="15" t="s">
        <v>47</v>
      </c>
    </row>
    <row r="34" spans="1:16" ht="30" x14ac:dyDescent="0.25">
      <c r="A34">
        <v>20</v>
      </c>
      <c r="B34" t="s">
        <v>28</v>
      </c>
      <c r="C34">
        <v>37514</v>
      </c>
      <c r="D34" s="24" t="s">
        <v>54</v>
      </c>
      <c r="E34" t="s">
        <v>55</v>
      </c>
      <c r="F34" t="s">
        <v>50</v>
      </c>
      <c r="G34">
        <v>1.3390974E-2</v>
      </c>
      <c r="I34" s="19">
        <v>360000</v>
      </c>
      <c r="J34" s="19"/>
      <c r="K34" s="19">
        <v>4820.76</v>
      </c>
      <c r="L34" s="19"/>
      <c r="M34" s="19">
        <v>4820.76</v>
      </c>
      <c r="N34" s="22">
        <f>M34/SUM(M10:M140)</f>
        <v>8.0410156763191468E-3</v>
      </c>
      <c r="O34" s="22">
        <f t="shared" si="0"/>
        <v>0.88703096356835653</v>
      </c>
      <c r="P34" s="15" t="s">
        <v>47</v>
      </c>
    </row>
    <row r="35" spans="1:16" x14ac:dyDescent="0.25">
      <c r="A35" s="12">
        <v>21</v>
      </c>
      <c r="B35" s="12" t="s">
        <v>28</v>
      </c>
      <c r="C35" s="12">
        <v>4221</v>
      </c>
      <c r="D35" s="23" t="s">
        <v>56</v>
      </c>
      <c r="E35" s="12" t="s">
        <v>24</v>
      </c>
      <c r="F35" s="12" t="s">
        <v>57</v>
      </c>
      <c r="G35" s="12">
        <v>720.08620189600003</v>
      </c>
      <c r="H35" s="12"/>
      <c r="I35" s="18">
        <v>6.12</v>
      </c>
      <c r="J35" s="18"/>
      <c r="K35" s="18">
        <v>4406.9275556000002</v>
      </c>
      <c r="L35" s="18"/>
      <c r="M35" s="18">
        <v>4406.9275556000002</v>
      </c>
      <c r="N35" s="21">
        <f>M35/SUM(M10:M140)</f>
        <v>7.3507441895017418E-3</v>
      </c>
      <c r="O35" s="21">
        <f t="shared" si="0"/>
        <v>0.8943817077578583</v>
      </c>
      <c r="P35" s="15" t="s">
        <v>47</v>
      </c>
    </row>
    <row r="36" spans="1:16" x14ac:dyDescent="0.25">
      <c r="A36">
        <v>22</v>
      </c>
      <c r="B36" t="s">
        <v>28</v>
      </c>
      <c r="C36">
        <v>2438</v>
      </c>
      <c r="D36" s="24" t="s">
        <v>58</v>
      </c>
      <c r="E36" t="s">
        <v>30</v>
      </c>
      <c r="F36" t="s">
        <v>31</v>
      </c>
      <c r="G36">
        <v>93.809169999999995</v>
      </c>
      <c r="I36" s="19">
        <v>45.21</v>
      </c>
      <c r="J36" s="19"/>
      <c r="K36" s="19">
        <v>4241.1125757</v>
      </c>
      <c r="L36" s="19"/>
      <c r="M36" s="19">
        <v>4241.1125757</v>
      </c>
      <c r="N36" s="22">
        <f>M36/SUM(M10:M140)</f>
        <v>7.0741652159074441E-3</v>
      </c>
      <c r="O36" s="22">
        <f t="shared" si="0"/>
        <v>0.90145587297376573</v>
      </c>
      <c r="P36" s="15" t="s">
        <v>47</v>
      </c>
    </row>
    <row r="37" spans="1:16" ht="30" x14ac:dyDescent="0.25">
      <c r="A37" s="12">
        <v>23</v>
      </c>
      <c r="B37" s="12" t="s">
        <v>22</v>
      </c>
      <c r="C37" s="12">
        <v>2158</v>
      </c>
      <c r="D37" s="23" t="s">
        <v>59</v>
      </c>
      <c r="E37" s="12" t="s">
        <v>24</v>
      </c>
      <c r="F37" s="12" t="s">
        <v>37</v>
      </c>
      <c r="G37" s="12">
        <v>80</v>
      </c>
      <c r="H37" s="12"/>
      <c r="I37" s="18">
        <v>52.97</v>
      </c>
      <c r="J37" s="18"/>
      <c r="K37" s="18">
        <v>4237.6000000000004</v>
      </c>
      <c r="L37" s="18"/>
      <c r="M37" s="18">
        <v>4237.6000000000004</v>
      </c>
      <c r="N37" s="21">
        <f>M37/SUM(M10:M140)</f>
        <v>7.0683062483861501E-3</v>
      </c>
      <c r="O37" s="21">
        <f t="shared" si="0"/>
        <v>0.9085241792221519</v>
      </c>
      <c r="P37" s="15" t="s">
        <v>47</v>
      </c>
    </row>
    <row r="38" spans="1:16" x14ac:dyDescent="0.25">
      <c r="A38">
        <v>24</v>
      </c>
      <c r="B38" t="s">
        <v>28</v>
      </c>
      <c r="C38">
        <v>3324</v>
      </c>
      <c r="D38" s="24" t="s">
        <v>60</v>
      </c>
      <c r="E38" t="s">
        <v>24</v>
      </c>
      <c r="F38" t="s">
        <v>61</v>
      </c>
      <c r="G38">
        <v>420</v>
      </c>
      <c r="I38" s="19">
        <v>8.57</v>
      </c>
      <c r="J38" s="19"/>
      <c r="K38" s="19">
        <v>3599.4</v>
      </c>
      <c r="L38" s="19"/>
      <c r="M38" s="19">
        <v>3599.4</v>
      </c>
      <c r="N38" s="22">
        <f>M38/SUM(M10:M140)</f>
        <v>6.003790237502621E-3</v>
      </c>
      <c r="O38" s="22">
        <f t="shared" si="0"/>
        <v>0.91452796945965453</v>
      </c>
      <c r="P38" s="15" t="s">
        <v>47</v>
      </c>
    </row>
    <row r="39" spans="1:16" ht="30" x14ac:dyDescent="0.25">
      <c r="A39" s="12">
        <v>25</v>
      </c>
      <c r="B39" s="12" t="s">
        <v>28</v>
      </c>
      <c r="C39" s="12">
        <v>4230</v>
      </c>
      <c r="D39" s="23" t="s">
        <v>62</v>
      </c>
      <c r="E39" s="12" t="s">
        <v>30</v>
      </c>
      <c r="F39" s="12" t="s">
        <v>31</v>
      </c>
      <c r="G39" s="12">
        <v>119.599179015</v>
      </c>
      <c r="H39" s="12"/>
      <c r="I39" s="18">
        <v>30.01</v>
      </c>
      <c r="J39" s="18"/>
      <c r="K39" s="18">
        <v>3589.1713617999999</v>
      </c>
      <c r="L39" s="18"/>
      <c r="M39" s="18">
        <v>3589.1713617999999</v>
      </c>
      <c r="N39" s="21">
        <f>M39/SUM(M10:M140)</f>
        <v>5.9867288944543051E-3</v>
      </c>
      <c r="O39" s="21">
        <f t="shared" si="0"/>
        <v>0.92051469835410882</v>
      </c>
      <c r="P39" s="15" t="s">
        <v>47</v>
      </c>
    </row>
    <row r="40" spans="1:16" x14ac:dyDescent="0.25">
      <c r="A40">
        <v>26</v>
      </c>
      <c r="B40" t="s">
        <v>28</v>
      </c>
      <c r="C40">
        <v>4248</v>
      </c>
      <c r="D40" s="24" t="s">
        <v>63</v>
      </c>
      <c r="E40" t="s">
        <v>30</v>
      </c>
      <c r="F40" t="s">
        <v>31</v>
      </c>
      <c r="G40">
        <v>106.83649436</v>
      </c>
      <c r="I40" s="19">
        <v>31.58</v>
      </c>
      <c r="J40" s="19"/>
      <c r="K40" s="19">
        <v>3373.8964931999999</v>
      </c>
      <c r="L40" s="19"/>
      <c r="M40" s="19">
        <v>3373.8964931999999</v>
      </c>
      <c r="N40" s="22">
        <f>M40/SUM(M10:M140)</f>
        <v>5.6276509496634127E-3</v>
      </c>
      <c r="O40" s="22">
        <f t="shared" si="0"/>
        <v>0.92614234930377226</v>
      </c>
      <c r="P40" s="15" t="s">
        <v>47</v>
      </c>
    </row>
    <row r="41" spans="1:16" x14ac:dyDescent="0.25">
      <c r="A41" s="12">
        <v>27</v>
      </c>
      <c r="B41" s="12" t="s">
        <v>28</v>
      </c>
      <c r="C41" s="12">
        <v>1213</v>
      </c>
      <c r="D41" s="23" t="s">
        <v>64</v>
      </c>
      <c r="E41" s="12" t="s">
        <v>30</v>
      </c>
      <c r="F41" s="12" t="s">
        <v>31</v>
      </c>
      <c r="G41" s="12">
        <v>94.805453575200005</v>
      </c>
      <c r="H41" s="12"/>
      <c r="I41" s="18">
        <v>32.92</v>
      </c>
      <c r="J41" s="18"/>
      <c r="K41" s="18">
        <v>3120.9955325000001</v>
      </c>
      <c r="L41" s="18"/>
      <c r="M41" s="18">
        <v>3120.9955325000001</v>
      </c>
      <c r="N41" s="21">
        <f>M41/SUM(M10:M140)</f>
        <v>5.2058127769385992E-3</v>
      </c>
      <c r="O41" s="21">
        <f t="shared" si="0"/>
        <v>0.93134816208071081</v>
      </c>
      <c r="P41" s="15" t="s">
        <v>47</v>
      </c>
    </row>
    <row r="42" spans="1:16" x14ac:dyDescent="0.25">
      <c r="A42">
        <v>28</v>
      </c>
      <c r="B42" t="s">
        <v>28</v>
      </c>
      <c r="C42">
        <v>41613</v>
      </c>
      <c r="D42" s="24" t="s">
        <v>65</v>
      </c>
      <c r="E42" t="s">
        <v>24</v>
      </c>
      <c r="F42" t="s">
        <v>66</v>
      </c>
      <c r="G42">
        <v>16</v>
      </c>
      <c r="I42" s="19">
        <v>158.38</v>
      </c>
      <c r="J42" s="19"/>
      <c r="K42" s="19">
        <v>2534.08</v>
      </c>
      <c r="L42" s="19"/>
      <c r="M42" s="19">
        <v>2534.08</v>
      </c>
      <c r="N42" s="22">
        <f>M42/SUM(M10:M140)</f>
        <v>4.2268391301468694E-3</v>
      </c>
      <c r="O42" s="22">
        <f t="shared" si="0"/>
        <v>0.93557500121085768</v>
      </c>
      <c r="P42" s="15" t="s">
        <v>47</v>
      </c>
    </row>
    <row r="43" spans="1:16" ht="30" x14ac:dyDescent="0.25">
      <c r="A43" s="12">
        <v>29</v>
      </c>
      <c r="B43" s="12" t="s">
        <v>28</v>
      </c>
      <c r="C43" s="12">
        <v>37371</v>
      </c>
      <c r="D43" s="23" t="s">
        <v>67</v>
      </c>
      <c r="E43" s="12" t="s">
        <v>24</v>
      </c>
      <c r="F43" s="12" t="s">
        <v>31</v>
      </c>
      <c r="G43" s="12">
        <v>3608.2400124300002</v>
      </c>
      <c r="H43" s="12"/>
      <c r="I43" s="18">
        <v>0.61</v>
      </c>
      <c r="J43" s="18"/>
      <c r="K43" s="18">
        <v>2201.0264075999999</v>
      </c>
      <c r="L43" s="18"/>
      <c r="M43" s="18">
        <v>2201.0264075999999</v>
      </c>
      <c r="N43" s="21">
        <f>M43/SUM(M10:M140)</f>
        <v>3.6713065673263166E-3</v>
      </c>
      <c r="O43" s="21">
        <f t="shared" si="0"/>
        <v>0.93924630777818396</v>
      </c>
      <c r="P43" s="15" t="s">
        <v>47</v>
      </c>
    </row>
    <row r="44" spans="1:16" ht="30" x14ac:dyDescent="0.25">
      <c r="A44">
        <v>30</v>
      </c>
      <c r="B44" t="s">
        <v>28</v>
      </c>
      <c r="C44">
        <v>43484</v>
      </c>
      <c r="D44" s="24" t="s">
        <v>68</v>
      </c>
      <c r="E44" t="s">
        <v>24</v>
      </c>
      <c r="F44" t="s">
        <v>31</v>
      </c>
      <c r="G44">
        <v>1715.244782</v>
      </c>
      <c r="I44" s="19">
        <v>1.26</v>
      </c>
      <c r="J44" s="19"/>
      <c r="K44" s="19">
        <v>2161.2084252999998</v>
      </c>
      <c r="L44" s="19"/>
      <c r="M44" s="19">
        <v>2161.2084252999998</v>
      </c>
      <c r="N44" s="22">
        <f>M44/SUM(M10:M140)</f>
        <v>3.604890271996597E-3</v>
      </c>
      <c r="O44" s="22">
        <f t="shared" si="0"/>
        <v>0.94285119805018058</v>
      </c>
      <c r="P44" s="15" t="s">
        <v>47</v>
      </c>
    </row>
    <row r="45" spans="1:16" ht="30" x14ac:dyDescent="0.25">
      <c r="A45" s="12">
        <v>31</v>
      </c>
      <c r="B45" s="12" t="s">
        <v>22</v>
      </c>
      <c r="C45" s="12">
        <v>2174</v>
      </c>
      <c r="D45" s="23" t="s">
        <v>69</v>
      </c>
      <c r="E45" s="12" t="s">
        <v>24</v>
      </c>
      <c r="F45" s="12" t="s">
        <v>25</v>
      </c>
      <c r="G45" s="12">
        <v>10</v>
      </c>
      <c r="H45" s="12"/>
      <c r="I45" s="18">
        <v>196.52</v>
      </c>
      <c r="J45" s="18"/>
      <c r="K45" s="18">
        <v>1965.2</v>
      </c>
      <c r="L45" s="18"/>
      <c r="M45" s="18">
        <v>1965.2</v>
      </c>
      <c r="N45" s="21">
        <f>M45/SUM(M10:M140)</f>
        <v>3.2779487066567068E-3</v>
      </c>
      <c r="O45" s="21">
        <f t="shared" si="0"/>
        <v>0.94612914675683724</v>
      </c>
      <c r="P45" s="15" t="s">
        <v>47</v>
      </c>
    </row>
    <row r="46" spans="1:16" x14ac:dyDescent="0.25">
      <c r="A46">
        <v>32</v>
      </c>
      <c r="B46" t="s">
        <v>28</v>
      </c>
      <c r="C46">
        <v>1379</v>
      </c>
      <c r="D46" s="24" t="s">
        <v>70</v>
      </c>
      <c r="E46" t="s">
        <v>24</v>
      </c>
      <c r="F46" t="s">
        <v>71</v>
      </c>
      <c r="G46">
        <v>2425.1408391199998</v>
      </c>
      <c r="I46" s="19">
        <v>0.8</v>
      </c>
      <c r="J46" s="19"/>
      <c r="K46" s="19">
        <v>1940.1126713000001</v>
      </c>
      <c r="L46" s="19"/>
      <c r="M46" s="19">
        <v>1940.1126713000001</v>
      </c>
      <c r="N46" s="22">
        <f>M46/SUM(M10:M140)</f>
        <v>3.2361031048524953E-3</v>
      </c>
      <c r="O46" s="22">
        <f t="shared" si="0"/>
        <v>0.94936524986168969</v>
      </c>
      <c r="P46" s="15" t="s">
        <v>47</v>
      </c>
    </row>
    <row r="47" spans="1:16" ht="45" x14ac:dyDescent="0.25">
      <c r="A47" s="12">
        <v>33</v>
      </c>
      <c r="B47" s="12" t="s">
        <v>28</v>
      </c>
      <c r="C47" s="12">
        <v>4433</v>
      </c>
      <c r="D47" s="23" t="s">
        <v>72</v>
      </c>
      <c r="E47" s="12" t="s">
        <v>24</v>
      </c>
      <c r="F47" s="12" t="s">
        <v>37</v>
      </c>
      <c r="G47" s="12">
        <v>29.48</v>
      </c>
      <c r="H47" s="12"/>
      <c r="I47" s="18">
        <v>62.67</v>
      </c>
      <c r="J47" s="18"/>
      <c r="K47" s="18">
        <v>1847.5116</v>
      </c>
      <c r="L47" s="18"/>
      <c r="M47" s="18">
        <v>1847.5116</v>
      </c>
      <c r="N47" s="21">
        <f>M47/SUM(M10:M140)</f>
        <v>3.0816447485005412E-3</v>
      </c>
      <c r="O47" s="21">
        <f t="shared" si="0"/>
        <v>0.95244689461019028</v>
      </c>
      <c r="P47" s="15" t="s">
        <v>47</v>
      </c>
    </row>
    <row r="48" spans="1:16" ht="45" x14ac:dyDescent="0.25">
      <c r="A48">
        <v>34</v>
      </c>
      <c r="B48" t="s">
        <v>28</v>
      </c>
      <c r="C48">
        <v>10775</v>
      </c>
      <c r="D48" s="24" t="s">
        <v>73</v>
      </c>
      <c r="E48" t="s">
        <v>55</v>
      </c>
      <c r="F48" t="s">
        <v>40</v>
      </c>
      <c r="G48">
        <v>2</v>
      </c>
      <c r="I48" s="19">
        <v>847.5</v>
      </c>
      <c r="J48" s="19"/>
      <c r="K48" s="19">
        <v>1695</v>
      </c>
      <c r="L48" s="19"/>
      <c r="M48" s="19">
        <v>1695</v>
      </c>
      <c r="N48" s="22">
        <f>M48/SUM(M10:M140)</f>
        <v>2.8272557794540598E-3</v>
      </c>
      <c r="O48" s="22">
        <f t="shared" ref="O48:O79" si="1">N48+O47</f>
        <v>0.95527415038964436</v>
      </c>
      <c r="P48" s="15" t="s">
        <v>47</v>
      </c>
    </row>
    <row r="49" spans="1:16" ht="30" x14ac:dyDescent="0.25">
      <c r="A49" s="12">
        <v>35</v>
      </c>
      <c r="B49" s="12" t="s">
        <v>22</v>
      </c>
      <c r="C49" s="12">
        <v>2173</v>
      </c>
      <c r="D49" s="23" t="s">
        <v>74</v>
      </c>
      <c r="E49" s="12" t="s">
        <v>24</v>
      </c>
      <c r="F49" s="12" t="s">
        <v>25</v>
      </c>
      <c r="G49" s="12">
        <v>10</v>
      </c>
      <c r="H49" s="12"/>
      <c r="I49" s="18">
        <v>167.76</v>
      </c>
      <c r="J49" s="18"/>
      <c r="K49" s="18">
        <v>1677.6</v>
      </c>
      <c r="L49" s="18"/>
      <c r="M49" s="18">
        <v>1677.6</v>
      </c>
      <c r="N49" s="21">
        <f>M49/SUM(M10:M140)</f>
        <v>2.798232622780018E-3</v>
      </c>
      <c r="O49" s="21">
        <f t="shared" si="1"/>
        <v>0.95807238301242437</v>
      </c>
      <c r="P49" s="15" t="s">
        <v>47</v>
      </c>
    </row>
    <row r="50" spans="1:16" ht="30" x14ac:dyDescent="0.25">
      <c r="A50">
        <v>36</v>
      </c>
      <c r="B50" t="s">
        <v>28</v>
      </c>
      <c r="C50">
        <v>43460</v>
      </c>
      <c r="D50" s="24" t="s">
        <v>75</v>
      </c>
      <c r="E50" t="s">
        <v>24</v>
      </c>
      <c r="F50" t="s">
        <v>31</v>
      </c>
      <c r="G50">
        <v>1715.244782</v>
      </c>
      <c r="I50" s="19">
        <v>0.86</v>
      </c>
      <c r="J50" s="19"/>
      <c r="K50" s="19">
        <v>1475.1105124999999</v>
      </c>
      <c r="L50" s="19"/>
      <c r="M50" s="19">
        <v>1475.1105124999999</v>
      </c>
      <c r="N50" s="22">
        <f>M50/SUM(M10:M140)</f>
        <v>2.460480661828357E-3</v>
      </c>
      <c r="O50" s="22">
        <f t="shared" si="1"/>
        <v>0.96053286367425272</v>
      </c>
      <c r="P50" s="15" t="s">
        <v>47</v>
      </c>
    </row>
    <row r="51" spans="1:16" x14ac:dyDescent="0.25">
      <c r="A51" s="12">
        <v>37</v>
      </c>
      <c r="B51" s="12" t="s">
        <v>28</v>
      </c>
      <c r="C51" s="12">
        <v>6117</v>
      </c>
      <c r="D51" s="23" t="s">
        <v>76</v>
      </c>
      <c r="E51" s="12" t="s">
        <v>30</v>
      </c>
      <c r="F51" s="12" t="s">
        <v>31</v>
      </c>
      <c r="G51" s="12">
        <v>63.787793304799997</v>
      </c>
      <c r="H51" s="12"/>
      <c r="I51" s="18">
        <v>22.12</v>
      </c>
      <c r="J51" s="18"/>
      <c r="K51" s="18">
        <v>1410.9859878</v>
      </c>
      <c r="L51" s="18"/>
      <c r="M51" s="18">
        <v>1410.9859878</v>
      </c>
      <c r="N51" s="21">
        <f>M51/SUM(M10:M140)</f>
        <v>2.3535211142986698E-3</v>
      </c>
      <c r="O51" s="21">
        <f t="shared" si="1"/>
        <v>0.96288638478855137</v>
      </c>
      <c r="P51" s="15" t="s">
        <v>47</v>
      </c>
    </row>
    <row r="52" spans="1:16" ht="30" x14ac:dyDescent="0.25">
      <c r="A52">
        <v>38</v>
      </c>
      <c r="B52" t="s">
        <v>28</v>
      </c>
      <c r="C52">
        <v>43491</v>
      </c>
      <c r="D52" s="24" t="s">
        <v>77</v>
      </c>
      <c r="E52" t="s">
        <v>24</v>
      </c>
      <c r="F52" t="s">
        <v>31</v>
      </c>
      <c r="G52">
        <v>922.39197487000001</v>
      </c>
      <c r="I52" s="19">
        <v>1.39</v>
      </c>
      <c r="J52" s="19"/>
      <c r="K52" s="19">
        <v>1282.1248450999999</v>
      </c>
      <c r="L52" s="19"/>
      <c r="M52" s="19">
        <v>1282.1248450999999</v>
      </c>
      <c r="N52" s="22">
        <f>M52/SUM(M10:M140)</f>
        <v>2.1385810491390063E-3</v>
      </c>
      <c r="O52" s="22">
        <f t="shared" si="1"/>
        <v>0.96502496583769037</v>
      </c>
      <c r="P52" s="15" t="s">
        <v>47</v>
      </c>
    </row>
    <row r="53" spans="1:16" ht="30" x14ac:dyDescent="0.25">
      <c r="A53" s="12">
        <v>39</v>
      </c>
      <c r="B53" s="12" t="s">
        <v>22</v>
      </c>
      <c r="C53" s="12">
        <v>2160</v>
      </c>
      <c r="D53" s="23" t="s">
        <v>78</v>
      </c>
      <c r="E53" s="12" t="s">
        <v>24</v>
      </c>
      <c r="F53" s="12" t="s">
        <v>25</v>
      </c>
      <c r="G53" s="12">
        <v>2</v>
      </c>
      <c r="H53" s="12"/>
      <c r="I53" s="18">
        <v>611.12</v>
      </c>
      <c r="J53" s="18"/>
      <c r="K53" s="18">
        <v>1222.24</v>
      </c>
      <c r="L53" s="18"/>
      <c r="M53" s="18">
        <v>1222.24</v>
      </c>
      <c r="N53" s="21">
        <f>M53/SUM(M10:M140)</f>
        <v>2.0386932766253275E-3</v>
      </c>
      <c r="O53" s="21">
        <f t="shared" si="1"/>
        <v>0.96706365911431569</v>
      </c>
      <c r="P53" s="15" t="s">
        <v>47</v>
      </c>
    </row>
    <row r="54" spans="1:16" ht="30" x14ac:dyDescent="0.25">
      <c r="A54">
        <v>40</v>
      </c>
      <c r="B54" t="s">
        <v>28</v>
      </c>
      <c r="C54">
        <v>40863</v>
      </c>
      <c r="D54" s="24" t="s">
        <v>79</v>
      </c>
      <c r="E54" t="s">
        <v>24</v>
      </c>
      <c r="F54" t="s">
        <v>40</v>
      </c>
      <c r="G54">
        <v>4</v>
      </c>
      <c r="I54" s="19">
        <v>270.51</v>
      </c>
      <c r="J54" s="19"/>
      <c r="K54" s="19">
        <v>1082.04</v>
      </c>
      <c r="L54" s="19"/>
      <c r="M54" s="19">
        <v>1082.04</v>
      </c>
      <c r="N54" s="22">
        <f>M54/SUM(M10:M140)</f>
        <v>1.8048400257229915E-3</v>
      </c>
      <c r="O54" s="22">
        <f t="shared" si="1"/>
        <v>0.9688684991400387</v>
      </c>
      <c r="P54" s="15" t="s">
        <v>47</v>
      </c>
    </row>
    <row r="55" spans="1:16" x14ac:dyDescent="0.25">
      <c r="A55" s="12">
        <v>41</v>
      </c>
      <c r="B55" s="12" t="s">
        <v>28</v>
      </c>
      <c r="C55" s="12">
        <v>34</v>
      </c>
      <c r="D55" s="23" t="s">
        <v>80</v>
      </c>
      <c r="E55" s="12" t="s">
        <v>24</v>
      </c>
      <c r="F55" s="12" t="s">
        <v>71</v>
      </c>
      <c r="G55" s="12">
        <v>146.74199999999999</v>
      </c>
      <c r="H55" s="12"/>
      <c r="I55" s="18">
        <v>7.17</v>
      </c>
      <c r="J55" s="18"/>
      <c r="K55" s="18">
        <v>1052.14014</v>
      </c>
      <c r="L55" s="18"/>
      <c r="M55" s="18">
        <v>1052.14014</v>
      </c>
      <c r="N55" s="21">
        <f>M55/SUM(M10:M140)</f>
        <v>1.7549671336935715E-3</v>
      </c>
      <c r="O55" s="21">
        <f t="shared" si="1"/>
        <v>0.9706234662737323</v>
      </c>
      <c r="P55" s="15" t="s">
        <v>47</v>
      </c>
    </row>
    <row r="56" spans="1:16" x14ac:dyDescent="0.25">
      <c r="A56">
        <v>42</v>
      </c>
      <c r="B56" t="s">
        <v>22</v>
      </c>
      <c r="C56">
        <v>2149</v>
      </c>
      <c r="D56" s="24" t="s">
        <v>81</v>
      </c>
      <c r="E56" t="s">
        <v>24</v>
      </c>
      <c r="F56" t="s">
        <v>25</v>
      </c>
      <c r="G56">
        <v>1</v>
      </c>
      <c r="I56" s="19">
        <v>993.88</v>
      </c>
      <c r="J56" s="19"/>
      <c r="K56" s="19">
        <v>993.88</v>
      </c>
      <c r="L56" s="19"/>
      <c r="M56" s="19">
        <v>993.88</v>
      </c>
      <c r="N56" s="22">
        <f>M56/SUM(M10:M140)</f>
        <v>1.6577893652411804E-3</v>
      </c>
      <c r="O56" s="22">
        <f t="shared" si="1"/>
        <v>0.9722812556389735</v>
      </c>
      <c r="P56" s="15" t="s">
        <v>47</v>
      </c>
    </row>
    <row r="57" spans="1:16" x14ac:dyDescent="0.25">
      <c r="A57" s="12">
        <v>43</v>
      </c>
      <c r="B57" s="12" t="s">
        <v>28</v>
      </c>
      <c r="C57" s="12">
        <v>4093</v>
      </c>
      <c r="D57" s="23" t="s">
        <v>82</v>
      </c>
      <c r="E57" s="12" t="s">
        <v>30</v>
      </c>
      <c r="F57" s="12" t="s">
        <v>31</v>
      </c>
      <c r="G57" s="12">
        <v>24.573063475800001</v>
      </c>
      <c r="H57" s="12"/>
      <c r="I57" s="18">
        <v>36.630000000000003</v>
      </c>
      <c r="J57" s="18"/>
      <c r="K57" s="18">
        <v>900.11131599999999</v>
      </c>
      <c r="L57" s="18"/>
      <c r="M57" s="18">
        <v>900.11131599999999</v>
      </c>
      <c r="N57" s="21">
        <f>M57/SUM(M10:M140)</f>
        <v>1.501383433812979E-3</v>
      </c>
      <c r="O57" s="21">
        <f t="shared" si="1"/>
        <v>0.9737826390727865</v>
      </c>
      <c r="P57" s="15" t="s">
        <v>47</v>
      </c>
    </row>
    <row r="58" spans="1:16" x14ac:dyDescent="0.25">
      <c r="A58">
        <v>44</v>
      </c>
      <c r="B58" t="s">
        <v>28</v>
      </c>
      <c r="C58">
        <v>4222</v>
      </c>
      <c r="D58" s="24" t="s">
        <v>83</v>
      </c>
      <c r="E58" t="s">
        <v>24</v>
      </c>
      <c r="F58" t="s">
        <v>57</v>
      </c>
      <c r="G58">
        <v>128.1476079</v>
      </c>
      <c r="I58" s="19">
        <v>6.32</v>
      </c>
      <c r="J58" s="19"/>
      <c r="K58" s="19">
        <v>809.89288190000002</v>
      </c>
      <c r="L58" s="19"/>
      <c r="M58" s="19">
        <v>809.89288190000002</v>
      </c>
      <c r="N58" s="22">
        <f>M58/SUM(M10:M140)</f>
        <v>1.3508993103778638E-3</v>
      </c>
      <c r="O58" s="22">
        <f t="shared" si="1"/>
        <v>0.97513353838316441</v>
      </c>
      <c r="P58" s="15" t="s">
        <v>47</v>
      </c>
    </row>
    <row r="59" spans="1:16" ht="45" x14ac:dyDescent="0.25">
      <c r="A59" s="12">
        <v>45</v>
      </c>
      <c r="B59" s="12" t="s">
        <v>28</v>
      </c>
      <c r="C59" s="12">
        <v>996</v>
      </c>
      <c r="D59" s="23" t="s">
        <v>84</v>
      </c>
      <c r="E59" s="12" t="s">
        <v>24</v>
      </c>
      <c r="F59" s="12" t="s">
        <v>37</v>
      </c>
      <c r="G59" s="12">
        <v>30.45</v>
      </c>
      <c r="H59" s="12"/>
      <c r="I59" s="18">
        <v>25.55</v>
      </c>
      <c r="J59" s="18"/>
      <c r="K59" s="18">
        <v>777.99749999999995</v>
      </c>
      <c r="L59" s="18"/>
      <c r="M59" s="18">
        <v>777.99749999999995</v>
      </c>
      <c r="N59" s="21">
        <f>M59/SUM(M10:M140)</f>
        <v>1.2976978927880882E-3</v>
      </c>
      <c r="O59" s="21">
        <f t="shared" si="1"/>
        <v>0.97643123627595252</v>
      </c>
      <c r="P59" s="15" t="s">
        <v>47</v>
      </c>
    </row>
    <row r="60" spans="1:16" ht="45" x14ac:dyDescent="0.25">
      <c r="A60">
        <v>46</v>
      </c>
      <c r="B60" t="s">
        <v>28</v>
      </c>
      <c r="C60">
        <v>37754</v>
      </c>
      <c r="D60" s="24" t="s">
        <v>85</v>
      </c>
      <c r="E60" t="s">
        <v>55</v>
      </c>
      <c r="F60" t="s">
        <v>50</v>
      </c>
      <c r="G60">
        <v>1.5391999999999999E-3</v>
      </c>
      <c r="I60" s="19">
        <v>501428.84</v>
      </c>
      <c r="J60" s="19"/>
      <c r="K60" s="19">
        <v>771.79927050000003</v>
      </c>
      <c r="L60" s="19"/>
      <c r="M60" s="19">
        <v>771.79927050000003</v>
      </c>
      <c r="N60" s="22">
        <f>M60/SUM(M10:M140)</f>
        <v>1.287359261415665E-3</v>
      </c>
      <c r="O60" s="22">
        <f t="shared" si="1"/>
        <v>0.97771859553736817</v>
      </c>
      <c r="P60" s="15" t="s">
        <v>47</v>
      </c>
    </row>
    <row r="61" spans="1:16" x14ac:dyDescent="0.25">
      <c r="A61" s="12">
        <v>47</v>
      </c>
      <c r="B61" s="12" t="s">
        <v>28</v>
      </c>
      <c r="C61" s="12">
        <v>378</v>
      </c>
      <c r="D61" s="23" t="s">
        <v>86</v>
      </c>
      <c r="E61" s="12" t="s">
        <v>30</v>
      </c>
      <c r="F61" s="12" t="s">
        <v>31</v>
      </c>
      <c r="G61" s="12">
        <v>24.781273382399998</v>
      </c>
      <c r="H61" s="12"/>
      <c r="I61" s="18">
        <v>30.72</v>
      </c>
      <c r="J61" s="18"/>
      <c r="K61" s="18">
        <v>761.28071880000005</v>
      </c>
      <c r="L61" s="18"/>
      <c r="M61" s="18">
        <v>761.28071880000005</v>
      </c>
      <c r="N61" s="21">
        <f>M61/SUM(M10:M140)</f>
        <v>1.2698143433712335E-3</v>
      </c>
      <c r="O61" s="21">
        <f t="shared" si="1"/>
        <v>0.97898840988073943</v>
      </c>
      <c r="P61" s="15" t="s">
        <v>47</v>
      </c>
    </row>
    <row r="62" spans="1:16" ht="45" x14ac:dyDescent="0.25">
      <c r="A62">
        <v>48</v>
      </c>
      <c r="B62" t="s">
        <v>28</v>
      </c>
      <c r="C62">
        <v>4417</v>
      </c>
      <c r="D62" s="24" t="s">
        <v>87</v>
      </c>
      <c r="E62" t="s">
        <v>24</v>
      </c>
      <c r="F62" t="s">
        <v>37</v>
      </c>
      <c r="G62">
        <v>43.378480000000003</v>
      </c>
      <c r="I62" s="19">
        <v>17.440000000000001</v>
      </c>
      <c r="J62" s="19"/>
      <c r="K62" s="19">
        <v>756.52069119999999</v>
      </c>
      <c r="L62" s="19"/>
      <c r="M62" s="19">
        <v>756.52069119999999</v>
      </c>
      <c r="N62" s="22">
        <f>M62/SUM(M10:M140)</f>
        <v>1.2618746291868908E-3</v>
      </c>
      <c r="O62" s="22">
        <f t="shared" si="1"/>
        <v>0.98025028450992635</v>
      </c>
      <c r="P62" s="15" t="s">
        <v>47</v>
      </c>
    </row>
    <row r="63" spans="1:16" ht="30" x14ac:dyDescent="0.25">
      <c r="A63" s="12">
        <v>49</v>
      </c>
      <c r="B63" s="12" t="s">
        <v>28</v>
      </c>
      <c r="C63" s="12">
        <v>43489</v>
      </c>
      <c r="D63" s="23" t="s">
        <v>88</v>
      </c>
      <c r="E63" s="12" t="s">
        <v>24</v>
      </c>
      <c r="F63" s="12" t="s">
        <v>31</v>
      </c>
      <c r="G63" s="12">
        <v>524.34288000000004</v>
      </c>
      <c r="H63" s="12"/>
      <c r="I63" s="18">
        <v>1.31</v>
      </c>
      <c r="J63" s="18"/>
      <c r="K63" s="18">
        <v>686.88917279999998</v>
      </c>
      <c r="L63" s="18"/>
      <c r="M63" s="18">
        <v>686.88917279999998</v>
      </c>
      <c r="N63" s="21">
        <f>M63/SUM(M10:M140)</f>
        <v>1.1457294298780048E-3</v>
      </c>
      <c r="O63" s="21">
        <f t="shared" si="1"/>
        <v>0.98139601393980436</v>
      </c>
      <c r="P63" s="15" t="s">
        <v>47</v>
      </c>
    </row>
    <row r="64" spans="1:16" x14ac:dyDescent="0.25">
      <c r="A64">
        <v>50</v>
      </c>
      <c r="B64" t="s">
        <v>28</v>
      </c>
      <c r="C64">
        <v>2358</v>
      </c>
      <c r="D64" s="24" t="s">
        <v>89</v>
      </c>
      <c r="E64" t="s">
        <v>30</v>
      </c>
      <c r="F64" t="s">
        <v>31</v>
      </c>
      <c r="G64">
        <v>24.122160000000001</v>
      </c>
      <c r="I64" s="19">
        <v>23.91</v>
      </c>
      <c r="J64" s="19"/>
      <c r="K64" s="19">
        <v>576.76084560000004</v>
      </c>
      <c r="L64" s="19"/>
      <c r="M64" s="19">
        <v>576.76084560000004</v>
      </c>
      <c r="N64" s="22">
        <f>M64/SUM(M10:M140)</f>
        <v>9.6203565432767589E-4</v>
      </c>
      <c r="O64" s="22">
        <f t="shared" si="1"/>
        <v>0.98235804959413209</v>
      </c>
      <c r="P64" s="15" t="s">
        <v>47</v>
      </c>
    </row>
    <row r="65" spans="1:16" ht="30" x14ac:dyDescent="0.25">
      <c r="A65" s="12">
        <v>51</v>
      </c>
      <c r="B65" s="12" t="s">
        <v>28</v>
      </c>
      <c r="C65" s="12">
        <v>43467</v>
      </c>
      <c r="D65" s="23" t="s">
        <v>90</v>
      </c>
      <c r="E65" s="12" t="s">
        <v>24</v>
      </c>
      <c r="F65" s="12" t="s">
        <v>31</v>
      </c>
      <c r="G65" s="12">
        <v>922.39197487000001</v>
      </c>
      <c r="H65" s="12"/>
      <c r="I65" s="18">
        <v>0.61</v>
      </c>
      <c r="J65" s="18"/>
      <c r="K65" s="18">
        <v>562.65910469999994</v>
      </c>
      <c r="L65" s="18"/>
      <c r="M65" s="18">
        <v>562.65910469999994</v>
      </c>
      <c r="N65" s="21">
        <f>M65/SUM(M10:M140)</f>
        <v>9.3851398561977685E-4</v>
      </c>
      <c r="O65" s="21">
        <f t="shared" si="1"/>
        <v>0.98329656357975181</v>
      </c>
      <c r="P65" s="15" t="s">
        <v>47</v>
      </c>
    </row>
    <row r="66" spans="1:16" ht="45" x14ac:dyDescent="0.25">
      <c r="A66">
        <v>52</v>
      </c>
      <c r="B66" t="s">
        <v>28</v>
      </c>
      <c r="C66">
        <v>1358</v>
      </c>
      <c r="D66" s="24" t="s">
        <v>91</v>
      </c>
      <c r="E66" t="s">
        <v>24</v>
      </c>
      <c r="F66" t="s">
        <v>61</v>
      </c>
      <c r="G66">
        <v>9.2462999999999997</v>
      </c>
      <c r="I66" s="19">
        <v>54.44</v>
      </c>
      <c r="J66" s="19"/>
      <c r="K66" s="19">
        <v>503.36857199999997</v>
      </c>
      <c r="L66" s="19"/>
      <c r="M66" s="19">
        <v>503.36857199999997</v>
      </c>
      <c r="N66" s="22">
        <f>M66/SUM(M10:M140)</f>
        <v>8.3961752470946129E-4</v>
      </c>
      <c r="O66" s="22">
        <f t="shared" si="1"/>
        <v>0.98413618110446133</v>
      </c>
      <c r="P66" s="15" t="s">
        <v>47</v>
      </c>
    </row>
    <row r="67" spans="1:16" ht="30" x14ac:dyDescent="0.25">
      <c r="A67" s="12">
        <v>53</v>
      </c>
      <c r="B67" s="12" t="s">
        <v>28</v>
      </c>
      <c r="C67" s="12">
        <v>43499</v>
      </c>
      <c r="D67" s="23" t="s">
        <v>92</v>
      </c>
      <c r="E67" s="12" t="s">
        <v>24</v>
      </c>
      <c r="F67" s="12" t="s">
        <v>40</v>
      </c>
      <c r="G67" s="12">
        <v>2</v>
      </c>
      <c r="H67" s="12"/>
      <c r="I67" s="18">
        <v>241.99</v>
      </c>
      <c r="J67" s="18"/>
      <c r="K67" s="18">
        <v>483.98</v>
      </c>
      <c r="L67" s="18"/>
      <c r="M67" s="18">
        <v>483.98</v>
      </c>
      <c r="N67" s="21">
        <f>M67/SUM(M10:M140)</f>
        <v>8.072774348909592E-4</v>
      </c>
      <c r="O67" s="21">
        <f t="shared" si="1"/>
        <v>0.98494345853935228</v>
      </c>
      <c r="P67" s="15" t="s">
        <v>47</v>
      </c>
    </row>
    <row r="68" spans="1:16" x14ac:dyDescent="0.25">
      <c r="A68">
        <v>54</v>
      </c>
      <c r="B68" t="s">
        <v>28</v>
      </c>
      <c r="C68">
        <v>4069</v>
      </c>
      <c r="D68" s="24" t="s">
        <v>93</v>
      </c>
      <c r="E68" t="s">
        <v>30</v>
      </c>
      <c r="F68" t="s">
        <v>31</v>
      </c>
      <c r="G68">
        <v>8.1696000000000009</v>
      </c>
      <c r="I68" s="19">
        <v>57.78</v>
      </c>
      <c r="J68" s="19"/>
      <c r="K68" s="19">
        <v>472.03948800000001</v>
      </c>
      <c r="L68" s="19"/>
      <c r="M68" s="19">
        <v>472.03948800000001</v>
      </c>
      <c r="N68" s="22">
        <f>M68/SUM(M10:M140)</f>
        <v>7.8736069060680544E-4</v>
      </c>
      <c r="O68" s="22">
        <f t="shared" si="1"/>
        <v>0.98573081922995909</v>
      </c>
      <c r="P68" s="15" t="s">
        <v>47</v>
      </c>
    </row>
    <row r="69" spans="1:16" ht="30" x14ac:dyDescent="0.25">
      <c r="A69" s="12">
        <v>55</v>
      </c>
      <c r="B69" s="12" t="s">
        <v>28</v>
      </c>
      <c r="C69" s="12">
        <v>4721</v>
      </c>
      <c r="D69" s="23" t="s">
        <v>94</v>
      </c>
      <c r="E69" s="12" t="s">
        <v>24</v>
      </c>
      <c r="F69" s="12" t="s">
        <v>33</v>
      </c>
      <c r="G69" s="12">
        <v>4.1940549440000003</v>
      </c>
      <c r="H69" s="12"/>
      <c r="I69" s="18">
        <v>111.91</v>
      </c>
      <c r="J69" s="18"/>
      <c r="K69" s="18">
        <v>469.35668390000001</v>
      </c>
      <c r="L69" s="18"/>
      <c r="M69" s="18">
        <v>469.35668390000001</v>
      </c>
      <c r="N69" s="21">
        <f>M69/SUM(M10:M140)</f>
        <v>7.828857800481813E-4</v>
      </c>
      <c r="O69" s="21">
        <f t="shared" si="1"/>
        <v>0.98651370501000724</v>
      </c>
      <c r="P69" s="15" t="s">
        <v>47</v>
      </c>
    </row>
    <row r="70" spans="1:16" x14ac:dyDescent="0.25">
      <c r="A70">
        <v>56</v>
      </c>
      <c r="B70" t="s">
        <v>28</v>
      </c>
      <c r="C70">
        <v>2696</v>
      </c>
      <c r="D70" s="24" t="s">
        <v>95</v>
      </c>
      <c r="E70" t="s">
        <v>30</v>
      </c>
      <c r="F70" t="s">
        <v>31</v>
      </c>
      <c r="G70">
        <v>14.138113432000001</v>
      </c>
      <c r="I70" s="19">
        <v>31.19</v>
      </c>
      <c r="J70" s="19"/>
      <c r="K70" s="19">
        <v>440.96775689999998</v>
      </c>
      <c r="L70" s="19"/>
      <c r="M70" s="19">
        <v>440.96775689999998</v>
      </c>
      <c r="N70" s="22">
        <f>M70/SUM(M10:M140)</f>
        <v>7.3553312050054142E-4</v>
      </c>
      <c r="O70" s="22">
        <f t="shared" si="1"/>
        <v>0.9872492381305078</v>
      </c>
      <c r="P70" s="15" t="s">
        <v>47</v>
      </c>
    </row>
    <row r="71" spans="1:16" x14ac:dyDescent="0.25">
      <c r="A71" s="12">
        <v>57</v>
      </c>
      <c r="B71" s="12" t="s">
        <v>28</v>
      </c>
      <c r="C71" s="12">
        <v>44503</v>
      </c>
      <c r="D71" s="23" t="s">
        <v>96</v>
      </c>
      <c r="E71" s="12" t="s">
        <v>30</v>
      </c>
      <c r="F71" s="12" t="s">
        <v>97</v>
      </c>
      <c r="G71" s="12">
        <v>19.733937059999999</v>
      </c>
      <c r="H71" s="12"/>
      <c r="I71" s="18">
        <v>21.62</v>
      </c>
      <c r="J71" s="18"/>
      <c r="K71" s="18">
        <v>426.64772010000002</v>
      </c>
      <c r="L71" s="18"/>
      <c r="M71" s="18">
        <v>426.64772010000002</v>
      </c>
      <c r="N71" s="21">
        <f>M71/SUM(M10:M140)</f>
        <v>7.1164733477499889E-4</v>
      </c>
      <c r="O71" s="21">
        <f t="shared" si="1"/>
        <v>0.98796088546528282</v>
      </c>
      <c r="P71" s="15" t="s">
        <v>47</v>
      </c>
    </row>
    <row r="72" spans="1:16" ht="30" x14ac:dyDescent="0.25">
      <c r="A72">
        <v>58</v>
      </c>
      <c r="B72" t="s">
        <v>28</v>
      </c>
      <c r="C72">
        <v>43465</v>
      </c>
      <c r="D72" s="24" t="s">
        <v>98</v>
      </c>
      <c r="E72" t="s">
        <v>24</v>
      </c>
      <c r="F72" t="s">
        <v>31</v>
      </c>
      <c r="G72">
        <v>524.34288000000004</v>
      </c>
      <c r="I72" s="19">
        <v>0.78</v>
      </c>
      <c r="J72" s="19"/>
      <c r="K72" s="19">
        <v>408.98744640000001</v>
      </c>
      <c r="L72" s="19"/>
      <c r="M72" s="19">
        <v>408.98744640000001</v>
      </c>
      <c r="N72" s="22">
        <f>M72/SUM(M10:M140)</f>
        <v>6.8219004221743804E-4</v>
      </c>
      <c r="O72" s="22">
        <f t="shared" si="1"/>
        <v>0.9886430755075003</v>
      </c>
      <c r="P72" s="15" t="s">
        <v>47</v>
      </c>
    </row>
    <row r="73" spans="1:16" ht="45" x14ac:dyDescent="0.25">
      <c r="A73" s="12">
        <v>59</v>
      </c>
      <c r="B73" s="12" t="s">
        <v>28</v>
      </c>
      <c r="C73" s="12">
        <v>980</v>
      </c>
      <c r="D73" s="23" t="s">
        <v>99</v>
      </c>
      <c r="E73" s="12" t="s">
        <v>24</v>
      </c>
      <c r="F73" s="12" t="s">
        <v>37</v>
      </c>
      <c r="G73" s="12">
        <v>36.972000000000001</v>
      </c>
      <c r="H73" s="12"/>
      <c r="I73" s="18">
        <v>10.85</v>
      </c>
      <c r="J73" s="18"/>
      <c r="K73" s="18">
        <v>401.14620000000002</v>
      </c>
      <c r="L73" s="18"/>
      <c r="M73" s="18">
        <v>401.14620000000002</v>
      </c>
      <c r="N73" s="21">
        <f>M73/SUM(M10:M140)</f>
        <v>6.6911086274692284E-4</v>
      </c>
      <c r="O73" s="21">
        <f t="shared" si="1"/>
        <v>0.9893121863702472</v>
      </c>
      <c r="P73" s="15" t="s">
        <v>47</v>
      </c>
    </row>
    <row r="74" spans="1:16" ht="30" x14ac:dyDescent="0.25">
      <c r="A74">
        <v>60</v>
      </c>
      <c r="B74" t="s">
        <v>28</v>
      </c>
      <c r="C74">
        <v>4813</v>
      </c>
      <c r="D74" s="24" t="s">
        <v>100</v>
      </c>
      <c r="E74" t="s">
        <v>24</v>
      </c>
      <c r="F74" t="s">
        <v>61</v>
      </c>
      <c r="G74">
        <v>1</v>
      </c>
      <c r="I74" s="19">
        <v>400</v>
      </c>
      <c r="J74" s="19"/>
      <c r="K74" s="19">
        <v>400</v>
      </c>
      <c r="L74" s="19"/>
      <c r="M74" s="19">
        <v>400</v>
      </c>
      <c r="N74" s="22">
        <f>M74/SUM(M10:M140)</f>
        <v>6.6719900400095803E-4</v>
      </c>
      <c r="O74" s="22">
        <f t="shared" si="1"/>
        <v>0.98997938537424812</v>
      </c>
      <c r="P74" s="15" t="s">
        <v>47</v>
      </c>
    </row>
    <row r="75" spans="1:16" x14ac:dyDescent="0.25">
      <c r="A75" s="12">
        <v>61</v>
      </c>
      <c r="B75" s="12" t="s">
        <v>28</v>
      </c>
      <c r="C75" s="12">
        <v>4234</v>
      </c>
      <c r="D75" s="23" t="s">
        <v>101</v>
      </c>
      <c r="E75" s="12" t="s">
        <v>30</v>
      </c>
      <c r="F75" s="12" t="s">
        <v>31</v>
      </c>
      <c r="G75" s="12">
        <v>12.5698742547</v>
      </c>
      <c r="H75" s="12"/>
      <c r="I75" s="18">
        <v>30.09</v>
      </c>
      <c r="J75" s="18"/>
      <c r="K75" s="18">
        <v>378.22751770000002</v>
      </c>
      <c r="L75" s="18"/>
      <c r="M75" s="18">
        <v>378.22751770000002</v>
      </c>
      <c r="N75" s="21">
        <f>M75/SUM(M10:M140)</f>
        <v>6.3088255773798691E-4</v>
      </c>
      <c r="O75" s="21">
        <f t="shared" si="1"/>
        <v>0.99061026793198614</v>
      </c>
      <c r="P75" s="15" t="s">
        <v>47</v>
      </c>
    </row>
    <row r="76" spans="1:16" x14ac:dyDescent="0.25">
      <c r="A76">
        <v>62</v>
      </c>
      <c r="B76" t="s">
        <v>28</v>
      </c>
      <c r="C76">
        <v>37373</v>
      </c>
      <c r="D76" s="24" t="s">
        <v>102</v>
      </c>
      <c r="E76" t="s">
        <v>24</v>
      </c>
      <c r="F76" t="s">
        <v>31</v>
      </c>
      <c r="G76">
        <v>4014.46001243</v>
      </c>
      <c r="I76" s="19">
        <v>0.08</v>
      </c>
      <c r="J76" s="19"/>
      <c r="K76" s="19">
        <v>321.15680099999997</v>
      </c>
      <c r="L76" s="19"/>
      <c r="M76" s="19">
        <v>321.15680099999997</v>
      </c>
      <c r="N76" s="22">
        <f>M76/SUM(M10:M140)</f>
        <v>5.356887443883347E-4</v>
      </c>
      <c r="O76" s="22">
        <f t="shared" si="1"/>
        <v>0.99114595667637451</v>
      </c>
      <c r="P76" s="15" t="s">
        <v>47</v>
      </c>
    </row>
    <row r="77" spans="1:16" ht="45" x14ac:dyDescent="0.25">
      <c r="A77" s="12">
        <v>63</v>
      </c>
      <c r="B77" s="12" t="s">
        <v>28</v>
      </c>
      <c r="C77" s="12">
        <v>2446</v>
      </c>
      <c r="D77" s="23" t="s">
        <v>103</v>
      </c>
      <c r="E77" s="12" t="s">
        <v>24</v>
      </c>
      <c r="F77" s="12" t="s">
        <v>37</v>
      </c>
      <c r="G77" s="12">
        <v>63.8</v>
      </c>
      <c r="H77" s="12"/>
      <c r="I77" s="18">
        <v>4.95</v>
      </c>
      <c r="J77" s="18"/>
      <c r="K77" s="18">
        <v>315.81</v>
      </c>
      <c r="L77" s="18"/>
      <c r="M77" s="18">
        <v>315.81</v>
      </c>
      <c r="N77" s="21">
        <f>M77/SUM(M10:M140)</f>
        <v>5.2677029363385646E-4</v>
      </c>
      <c r="O77" s="21">
        <f t="shared" si="1"/>
        <v>0.99167272697000841</v>
      </c>
      <c r="P77" s="15" t="s">
        <v>47</v>
      </c>
    </row>
    <row r="78" spans="1:16" ht="30" x14ac:dyDescent="0.25">
      <c r="A78">
        <v>64</v>
      </c>
      <c r="B78" t="s">
        <v>28</v>
      </c>
      <c r="C78">
        <v>4491</v>
      </c>
      <c r="D78" s="24" t="s">
        <v>104</v>
      </c>
      <c r="E78" t="s">
        <v>24</v>
      </c>
      <c r="F78" t="s">
        <v>37</v>
      </c>
      <c r="G78">
        <v>43.041600000000003</v>
      </c>
      <c r="I78" s="19">
        <v>7.23</v>
      </c>
      <c r="J78" s="19"/>
      <c r="K78" s="19">
        <v>311.19076799999999</v>
      </c>
      <c r="L78" s="19"/>
      <c r="M78" s="19">
        <v>311.19076799999999</v>
      </c>
      <c r="N78" s="22">
        <f>M78/SUM(M10:M140)</f>
        <v>5.1906542615973302E-4</v>
      </c>
      <c r="O78" s="22">
        <f t="shared" si="1"/>
        <v>0.99219179239616817</v>
      </c>
      <c r="P78" s="15" t="s">
        <v>47</v>
      </c>
    </row>
    <row r="79" spans="1:16" ht="30" x14ac:dyDescent="0.25">
      <c r="A79" s="12">
        <v>65</v>
      </c>
      <c r="B79" s="12" t="s">
        <v>28</v>
      </c>
      <c r="C79" s="12">
        <v>43494</v>
      </c>
      <c r="D79" s="23" t="s">
        <v>105</v>
      </c>
      <c r="E79" s="12" t="s">
        <v>24</v>
      </c>
      <c r="F79" s="12" t="s">
        <v>40</v>
      </c>
      <c r="G79" s="12">
        <v>2</v>
      </c>
      <c r="H79" s="12"/>
      <c r="I79" s="18">
        <v>153.54</v>
      </c>
      <c r="J79" s="18"/>
      <c r="K79" s="18">
        <v>307.08</v>
      </c>
      <c r="L79" s="18"/>
      <c r="M79" s="18">
        <v>307.08</v>
      </c>
      <c r="N79" s="21">
        <f>M79/SUM(M10:M140)</f>
        <v>5.122086753715355E-4</v>
      </c>
      <c r="O79" s="21">
        <f t="shared" si="1"/>
        <v>0.99270400107153967</v>
      </c>
      <c r="P79" s="15" t="s">
        <v>47</v>
      </c>
    </row>
    <row r="80" spans="1:16" ht="30" x14ac:dyDescent="0.25">
      <c r="A80">
        <v>66</v>
      </c>
      <c r="B80" t="s">
        <v>28</v>
      </c>
      <c r="C80">
        <v>43486</v>
      </c>
      <c r="D80" s="24" t="s">
        <v>106</v>
      </c>
      <c r="E80" t="s">
        <v>24</v>
      </c>
      <c r="F80" t="s">
        <v>31</v>
      </c>
      <c r="G80">
        <v>366.22</v>
      </c>
      <c r="I80" s="19">
        <v>0.77</v>
      </c>
      <c r="J80" s="19"/>
      <c r="K80" s="19">
        <v>281.98939999999999</v>
      </c>
      <c r="L80" s="19"/>
      <c r="M80" s="19">
        <v>281.98939999999999</v>
      </c>
      <c r="N80" s="22">
        <f>M80/SUM(M10:M140)</f>
        <v>4.7035761704706939E-4</v>
      </c>
      <c r="O80" s="22">
        <f t="shared" ref="O80:O111" si="2">N80+O79</f>
        <v>0.99317435868858672</v>
      </c>
      <c r="P80" s="15" t="s">
        <v>47</v>
      </c>
    </row>
    <row r="81" spans="1:16" ht="45" x14ac:dyDescent="0.25">
      <c r="A81" s="12">
        <v>67</v>
      </c>
      <c r="B81" s="12" t="s">
        <v>28</v>
      </c>
      <c r="C81" s="12">
        <v>37758</v>
      </c>
      <c r="D81" s="23" t="s">
        <v>107</v>
      </c>
      <c r="E81" s="12" t="s">
        <v>55</v>
      </c>
      <c r="F81" s="12" t="s">
        <v>50</v>
      </c>
      <c r="G81" s="12">
        <v>3.86130486E-4</v>
      </c>
      <c r="H81" s="12"/>
      <c r="I81" s="18">
        <v>693855.84</v>
      </c>
      <c r="J81" s="18"/>
      <c r="K81" s="18">
        <v>267.89773980000001</v>
      </c>
      <c r="L81" s="18"/>
      <c r="M81" s="18">
        <v>267.89773980000001</v>
      </c>
      <c r="N81" s="21">
        <f>M81/SUM(M10:M140)</f>
        <v>4.4685276292166955E-4</v>
      </c>
      <c r="O81" s="21">
        <f t="shared" si="2"/>
        <v>0.99362121145150839</v>
      </c>
      <c r="P81" s="15" t="s">
        <v>47</v>
      </c>
    </row>
    <row r="82" spans="1:16" ht="30" x14ac:dyDescent="0.25">
      <c r="A82">
        <v>68</v>
      </c>
      <c r="B82" t="s">
        <v>28</v>
      </c>
      <c r="C82">
        <v>3379</v>
      </c>
      <c r="D82" s="24" t="s">
        <v>108</v>
      </c>
      <c r="E82" t="s">
        <v>24</v>
      </c>
      <c r="F82" t="s">
        <v>50</v>
      </c>
      <c r="G82">
        <v>4</v>
      </c>
      <c r="I82" s="19">
        <v>65.849999999999994</v>
      </c>
      <c r="J82" s="19"/>
      <c r="K82" s="19">
        <v>263.39999999999998</v>
      </c>
      <c r="L82" s="19"/>
      <c r="M82" s="19">
        <v>263.39999999999998</v>
      </c>
      <c r="N82" s="22">
        <f>M82/SUM(M10:M140)</f>
        <v>4.3935054413463083E-4</v>
      </c>
      <c r="O82" s="22">
        <f t="shared" si="2"/>
        <v>0.99406056199564297</v>
      </c>
      <c r="P82" s="15" t="s">
        <v>47</v>
      </c>
    </row>
    <row r="83" spans="1:16" ht="30" x14ac:dyDescent="0.25">
      <c r="A83" s="12">
        <v>69</v>
      </c>
      <c r="B83" s="12" t="s">
        <v>28</v>
      </c>
      <c r="C83" s="12">
        <v>13458</v>
      </c>
      <c r="D83" s="23" t="s">
        <v>109</v>
      </c>
      <c r="E83" s="12" t="s">
        <v>55</v>
      </c>
      <c r="F83" s="12" t="s">
        <v>50</v>
      </c>
      <c r="G83" s="12">
        <v>1.5086737596E-2</v>
      </c>
      <c r="H83" s="12"/>
      <c r="I83" s="18">
        <v>17335.43</v>
      </c>
      <c r="J83" s="18"/>
      <c r="K83" s="18">
        <v>261.53443179999999</v>
      </c>
      <c r="L83" s="18"/>
      <c r="M83" s="18">
        <v>261.53443179999999</v>
      </c>
      <c r="N83" s="21">
        <f>M83/SUM(M10:M140)</f>
        <v>4.362387810222912E-4</v>
      </c>
      <c r="O83" s="21">
        <f t="shared" si="2"/>
        <v>0.99449680077666525</v>
      </c>
      <c r="P83" s="15" t="s">
        <v>47</v>
      </c>
    </row>
    <row r="84" spans="1:16" ht="30" x14ac:dyDescent="0.25">
      <c r="A84">
        <v>70</v>
      </c>
      <c r="B84" t="s">
        <v>28</v>
      </c>
      <c r="C84">
        <v>10567</v>
      </c>
      <c r="D84" s="24" t="s">
        <v>110</v>
      </c>
      <c r="E84" t="s">
        <v>24</v>
      </c>
      <c r="F84" t="s">
        <v>37</v>
      </c>
      <c r="G84">
        <v>29.48</v>
      </c>
      <c r="I84" s="19">
        <v>8.18</v>
      </c>
      <c r="J84" s="19"/>
      <c r="K84" s="19">
        <v>241.1464</v>
      </c>
      <c r="L84" s="19"/>
      <c r="M84" s="19">
        <v>241.1464</v>
      </c>
      <c r="N84" s="22">
        <f>M84/SUM(M10:M140)</f>
        <v>4.0223159474604155E-4</v>
      </c>
      <c r="O84" s="22">
        <f t="shared" si="2"/>
        <v>0.99489903237141131</v>
      </c>
      <c r="P84" s="15" t="s">
        <v>47</v>
      </c>
    </row>
    <row r="85" spans="1:16" ht="30" x14ac:dyDescent="0.25">
      <c r="A85" s="12">
        <v>71</v>
      </c>
      <c r="B85" s="12" t="s">
        <v>28</v>
      </c>
      <c r="C85" s="12">
        <v>43488</v>
      </c>
      <c r="D85" s="23" t="s">
        <v>111</v>
      </c>
      <c r="E85" s="12" t="s">
        <v>24</v>
      </c>
      <c r="F85" s="12" t="s">
        <v>31</v>
      </c>
      <c r="G85" s="12">
        <v>269.67326556</v>
      </c>
      <c r="H85" s="12"/>
      <c r="I85" s="18">
        <v>0.89</v>
      </c>
      <c r="J85" s="18"/>
      <c r="K85" s="18">
        <v>240.00920640000001</v>
      </c>
      <c r="L85" s="18"/>
      <c r="M85" s="18">
        <v>240.00920640000001</v>
      </c>
      <c r="N85" s="21">
        <f>M85/SUM(M10:M140)</f>
        <v>4.0033475865285096E-4</v>
      </c>
      <c r="O85" s="21">
        <f t="shared" si="2"/>
        <v>0.99529936713006417</v>
      </c>
      <c r="P85" s="15" t="s">
        <v>47</v>
      </c>
    </row>
    <row r="86" spans="1:16" x14ac:dyDescent="0.25">
      <c r="A86">
        <v>72</v>
      </c>
      <c r="B86" t="s">
        <v>28</v>
      </c>
      <c r="C86">
        <v>37666</v>
      </c>
      <c r="D86" s="24" t="s">
        <v>112</v>
      </c>
      <c r="E86" t="s">
        <v>30</v>
      </c>
      <c r="F86" t="s">
        <v>31</v>
      </c>
      <c r="G86">
        <v>8.6789504838399996</v>
      </c>
      <c r="I86" s="19">
        <v>27.63</v>
      </c>
      <c r="J86" s="19"/>
      <c r="K86" s="19">
        <v>239.7994023</v>
      </c>
      <c r="L86" s="19"/>
      <c r="M86" s="19">
        <v>239.7994023</v>
      </c>
      <c r="N86" s="22">
        <f>M86/SUM(M10:M140)</f>
        <v>3.9998480593646262E-4</v>
      </c>
      <c r="O86" s="22">
        <f t="shared" si="2"/>
        <v>0.99569935193600068</v>
      </c>
      <c r="P86" s="15" t="s">
        <v>47</v>
      </c>
    </row>
    <row r="87" spans="1:16" ht="30" x14ac:dyDescent="0.25">
      <c r="A87" s="12">
        <v>73</v>
      </c>
      <c r="B87" s="12" t="s">
        <v>28</v>
      </c>
      <c r="C87" s="12">
        <v>43483</v>
      </c>
      <c r="D87" s="23" t="s">
        <v>113</v>
      </c>
      <c r="E87" s="12" t="s">
        <v>24</v>
      </c>
      <c r="F87" s="12" t="s">
        <v>31</v>
      </c>
      <c r="G87" s="12">
        <v>156.58385999999999</v>
      </c>
      <c r="H87" s="12"/>
      <c r="I87" s="18">
        <v>1.43</v>
      </c>
      <c r="J87" s="18"/>
      <c r="K87" s="18">
        <v>223.91491980000001</v>
      </c>
      <c r="L87" s="18"/>
      <c r="M87" s="18">
        <v>223.91491980000001</v>
      </c>
      <c r="N87" s="21">
        <f>M87/SUM(M10:M140)</f>
        <v>3.7348952867878604E-4</v>
      </c>
      <c r="O87" s="21">
        <f t="shared" si="2"/>
        <v>0.99607284146467945</v>
      </c>
      <c r="P87" s="15" t="s">
        <v>47</v>
      </c>
    </row>
    <row r="88" spans="1:16" x14ac:dyDescent="0.25">
      <c r="A88">
        <v>74</v>
      </c>
      <c r="B88" t="s">
        <v>28</v>
      </c>
      <c r="C88">
        <v>2350</v>
      </c>
      <c r="D88" s="24" t="s">
        <v>114</v>
      </c>
      <c r="E88" t="s">
        <v>30</v>
      </c>
      <c r="F88" t="s">
        <v>31</v>
      </c>
      <c r="G88">
        <v>8.0407200000000003</v>
      </c>
      <c r="I88" s="19">
        <v>27.38</v>
      </c>
      <c r="J88" s="19"/>
      <c r="K88" s="19">
        <v>220.15491359999999</v>
      </c>
      <c r="L88" s="19"/>
      <c r="M88" s="19">
        <v>220.15491359999999</v>
      </c>
      <c r="N88" s="22">
        <f>M88/SUM(M10:M140)</f>
        <v>3.6721784769959241E-4</v>
      </c>
      <c r="O88" s="22">
        <f t="shared" si="2"/>
        <v>0.996440059312379</v>
      </c>
      <c r="P88" s="15" t="s">
        <v>47</v>
      </c>
    </row>
    <row r="89" spans="1:16" ht="75" x14ac:dyDescent="0.25">
      <c r="A89" s="12">
        <v>75</v>
      </c>
      <c r="B89" s="12" t="s">
        <v>28</v>
      </c>
      <c r="C89" s="12">
        <v>36531</v>
      </c>
      <c r="D89" s="23" t="s">
        <v>115</v>
      </c>
      <c r="E89" s="12" t="s">
        <v>55</v>
      </c>
      <c r="F89" s="12" t="s">
        <v>50</v>
      </c>
      <c r="G89" s="12">
        <v>4.53774948E-4</v>
      </c>
      <c r="H89" s="12"/>
      <c r="I89" s="18">
        <v>484085.33</v>
      </c>
      <c r="J89" s="18"/>
      <c r="K89" s="18">
        <v>219.6779228</v>
      </c>
      <c r="L89" s="18"/>
      <c r="M89" s="18">
        <v>219.6779228</v>
      </c>
      <c r="N89" s="21">
        <f>M89/SUM(M10:M140)</f>
        <v>3.6642222823289838E-4</v>
      </c>
      <c r="O89" s="21">
        <f t="shared" si="2"/>
        <v>0.99680648154061191</v>
      </c>
      <c r="P89" s="15" t="s">
        <v>47</v>
      </c>
    </row>
    <row r="90" spans="1:16" ht="30" x14ac:dyDescent="0.25">
      <c r="A90">
        <v>76</v>
      </c>
      <c r="B90" t="s">
        <v>28</v>
      </c>
      <c r="C90">
        <v>6212</v>
      </c>
      <c r="D90" s="24" t="s">
        <v>116</v>
      </c>
      <c r="E90" t="s">
        <v>24</v>
      </c>
      <c r="F90" t="s">
        <v>37</v>
      </c>
      <c r="G90">
        <v>16.611000000000001</v>
      </c>
      <c r="I90" s="19">
        <v>12</v>
      </c>
      <c r="J90" s="19"/>
      <c r="K90" s="19">
        <v>199.33199999999999</v>
      </c>
      <c r="L90" s="19"/>
      <c r="M90" s="19">
        <v>199.33199999999999</v>
      </c>
      <c r="N90" s="22">
        <f>M90/SUM(M10:M140)</f>
        <v>3.3248527966379742E-4</v>
      </c>
      <c r="O90" s="22">
        <f t="shared" si="2"/>
        <v>0.9971389668202757</v>
      </c>
      <c r="P90" s="15" t="s">
        <v>47</v>
      </c>
    </row>
    <row r="91" spans="1:16" ht="30" x14ac:dyDescent="0.25">
      <c r="A91" s="12">
        <v>77</v>
      </c>
      <c r="B91" s="12" t="s">
        <v>28</v>
      </c>
      <c r="C91" s="12">
        <v>39471</v>
      </c>
      <c r="D91" s="23" t="s">
        <v>117</v>
      </c>
      <c r="E91" s="12" t="s">
        <v>24</v>
      </c>
      <c r="F91" s="12" t="s">
        <v>50</v>
      </c>
      <c r="G91" s="12">
        <v>2</v>
      </c>
      <c r="H91" s="12"/>
      <c r="I91" s="18">
        <v>99.55</v>
      </c>
      <c r="J91" s="18"/>
      <c r="K91" s="18">
        <v>199.1</v>
      </c>
      <c r="L91" s="18"/>
      <c r="M91" s="18">
        <v>199.1</v>
      </c>
      <c r="N91" s="21">
        <f>M91/SUM(M10:M140)</f>
        <v>3.3209830424147686E-4</v>
      </c>
      <c r="O91" s="21">
        <f t="shared" si="2"/>
        <v>0.99747106512451722</v>
      </c>
      <c r="P91" s="15" t="s">
        <v>47</v>
      </c>
    </row>
    <row r="92" spans="1:16" ht="30" x14ac:dyDescent="0.25">
      <c r="A92">
        <v>78</v>
      </c>
      <c r="B92" t="s">
        <v>28</v>
      </c>
      <c r="C92">
        <v>9836</v>
      </c>
      <c r="D92" s="24" t="s">
        <v>118</v>
      </c>
      <c r="E92" t="s">
        <v>24</v>
      </c>
      <c r="F92" t="s">
        <v>37</v>
      </c>
      <c r="G92">
        <v>12.658799999999999</v>
      </c>
      <c r="I92" s="19">
        <v>14.84</v>
      </c>
      <c r="J92" s="19"/>
      <c r="K92" s="19">
        <v>187.85659200000001</v>
      </c>
      <c r="L92" s="19"/>
      <c r="M92" s="19">
        <v>187.85659200000001</v>
      </c>
      <c r="N92" s="22">
        <f>M92/SUM(M10:M140)</f>
        <v>3.1334432769353589E-4</v>
      </c>
      <c r="O92" s="22">
        <f t="shared" si="2"/>
        <v>0.99778440945221081</v>
      </c>
      <c r="P92" s="15" t="s">
        <v>47</v>
      </c>
    </row>
    <row r="93" spans="1:16" x14ac:dyDescent="0.25">
      <c r="A93" s="12">
        <v>79</v>
      </c>
      <c r="B93" s="12" t="s">
        <v>28</v>
      </c>
      <c r="C93" s="12">
        <v>6114</v>
      </c>
      <c r="D93" s="23" t="s">
        <v>119</v>
      </c>
      <c r="E93" s="12" t="s">
        <v>30</v>
      </c>
      <c r="F93" s="12" t="s">
        <v>31</v>
      </c>
      <c r="G93" s="12">
        <v>6.0711416951999997</v>
      </c>
      <c r="H93" s="12"/>
      <c r="I93" s="18">
        <v>22.12</v>
      </c>
      <c r="J93" s="18"/>
      <c r="K93" s="18">
        <v>134.29365440000001</v>
      </c>
      <c r="L93" s="18"/>
      <c r="M93" s="18">
        <v>134.29365440000001</v>
      </c>
      <c r="N93" s="21">
        <f>M93/SUM(M10:M140)</f>
        <v>2.2400148114832221E-4</v>
      </c>
      <c r="O93" s="21">
        <f t="shared" si="2"/>
        <v>0.99800841093335912</v>
      </c>
      <c r="P93" s="15" t="s">
        <v>47</v>
      </c>
    </row>
    <row r="94" spans="1:16" x14ac:dyDescent="0.25">
      <c r="A94">
        <v>80</v>
      </c>
      <c r="B94" t="s">
        <v>28</v>
      </c>
      <c r="C94">
        <v>246</v>
      </c>
      <c r="D94" s="24" t="s">
        <v>120</v>
      </c>
      <c r="E94" t="s">
        <v>30</v>
      </c>
      <c r="F94" t="s">
        <v>31</v>
      </c>
      <c r="G94">
        <v>5.994273432</v>
      </c>
      <c r="I94" s="19">
        <v>22.12</v>
      </c>
      <c r="J94" s="19"/>
      <c r="K94" s="19">
        <v>132.59332760000001</v>
      </c>
      <c r="L94" s="19"/>
      <c r="M94" s="19">
        <v>132.59332760000001</v>
      </c>
      <c r="N94" s="22">
        <f>M94/SUM(M10:M140)</f>
        <v>2.2116534027973188E-4</v>
      </c>
      <c r="O94" s="22">
        <f t="shared" si="2"/>
        <v>0.99822957627363884</v>
      </c>
      <c r="P94" s="15" t="s">
        <v>47</v>
      </c>
    </row>
    <row r="95" spans="1:16" ht="30" x14ac:dyDescent="0.25">
      <c r="A95" s="12">
        <v>81</v>
      </c>
      <c r="B95" s="12" t="s">
        <v>28</v>
      </c>
      <c r="C95" s="12">
        <v>4517</v>
      </c>
      <c r="D95" s="23" t="s">
        <v>121</v>
      </c>
      <c r="E95" s="12" t="s">
        <v>24</v>
      </c>
      <c r="F95" s="12" t="s">
        <v>37</v>
      </c>
      <c r="G95" s="12">
        <v>49.715400000000002</v>
      </c>
      <c r="H95" s="12"/>
      <c r="I95" s="18">
        <v>2.5299999999999998</v>
      </c>
      <c r="J95" s="18"/>
      <c r="K95" s="18">
        <v>125.779962</v>
      </c>
      <c r="L95" s="18"/>
      <c r="M95" s="18">
        <v>125.779962</v>
      </c>
      <c r="N95" s="21">
        <f>M95/SUM(M10:M140)</f>
        <v>2.0980066342419587E-4</v>
      </c>
      <c r="O95" s="21">
        <f t="shared" si="2"/>
        <v>0.99843937693706308</v>
      </c>
      <c r="P95" s="15" t="s">
        <v>47</v>
      </c>
    </row>
    <row r="96" spans="1:16" x14ac:dyDescent="0.25">
      <c r="A96">
        <v>82</v>
      </c>
      <c r="B96" t="s">
        <v>28</v>
      </c>
      <c r="C96">
        <v>5068</v>
      </c>
      <c r="D96" s="24" t="s">
        <v>122</v>
      </c>
      <c r="E96" t="s">
        <v>24</v>
      </c>
      <c r="F96" t="s">
        <v>71</v>
      </c>
      <c r="G96">
        <v>5.4243199999999998</v>
      </c>
      <c r="I96" s="19">
        <v>15.92</v>
      </c>
      <c r="J96" s="19"/>
      <c r="K96" s="19">
        <v>86.355174399999996</v>
      </c>
      <c r="L96" s="19"/>
      <c r="M96" s="19">
        <v>86.355174399999996</v>
      </c>
      <c r="N96" s="22">
        <f>M96/SUM(M10:M140)</f>
        <v>1.4404021587502257E-4</v>
      </c>
      <c r="O96" s="22">
        <f t="shared" si="2"/>
        <v>0.99858341715293808</v>
      </c>
      <c r="P96" s="15" t="s">
        <v>47</v>
      </c>
    </row>
    <row r="97" spans="1:16" ht="30" x14ac:dyDescent="0.25">
      <c r="A97" s="12">
        <v>83</v>
      </c>
      <c r="B97" s="12" t="s">
        <v>28</v>
      </c>
      <c r="C97" s="12">
        <v>21127</v>
      </c>
      <c r="D97" s="23" t="s">
        <v>123</v>
      </c>
      <c r="E97" s="12" t="s">
        <v>24</v>
      </c>
      <c r="F97" s="12" t="s">
        <v>50</v>
      </c>
      <c r="G97" s="12">
        <v>22.25</v>
      </c>
      <c r="H97" s="12"/>
      <c r="I97" s="18">
        <v>3.87</v>
      </c>
      <c r="J97" s="18"/>
      <c r="K97" s="18">
        <v>86.107500000000002</v>
      </c>
      <c r="L97" s="18"/>
      <c r="M97" s="18">
        <v>86.107500000000002</v>
      </c>
      <c r="N97" s="21">
        <f>M97/SUM(M10:M140)</f>
        <v>1.4362709559253124E-4</v>
      </c>
      <c r="O97" s="21">
        <f t="shared" si="2"/>
        <v>0.99872704424853065</v>
      </c>
      <c r="P97" s="15" t="s">
        <v>47</v>
      </c>
    </row>
    <row r="98" spans="1:16" ht="30" x14ac:dyDescent="0.25">
      <c r="A98">
        <v>84</v>
      </c>
      <c r="B98" t="s">
        <v>28</v>
      </c>
      <c r="C98">
        <v>43132</v>
      </c>
      <c r="D98" s="24" t="s">
        <v>124</v>
      </c>
      <c r="E98" t="s">
        <v>24</v>
      </c>
      <c r="F98" t="s">
        <v>125</v>
      </c>
      <c r="G98">
        <v>3.3050000000000002</v>
      </c>
      <c r="I98" s="19">
        <v>22.2</v>
      </c>
      <c r="J98" s="19"/>
      <c r="K98" s="19">
        <v>73.370999999999995</v>
      </c>
      <c r="L98" s="19"/>
      <c r="M98" s="19">
        <v>73.370999999999995</v>
      </c>
      <c r="N98" s="22">
        <f>M98/SUM(M10:M140)</f>
        <v>1.2238264530638573E-4</v>
      </c>
      <c r="O98" s="22">
        <f t="shared" si="2"/>
        <v>0.99884942689383704</v>
      </c>
      <c r="P98" s="15" t="s">
        <v>47</v>
      </c>
    </row>
    <row r="99" spans="1:16" ht="30" x14ac:dyDescent="0.25">
      <c r="A99" s="12">
        <v>85</v>
      </c>
      <c r="B99" s="12" t="s">
        <v>28</v>
      </c>
      <c r="C99" s="12">
        <v>43459</v>
      </c>
      <c r="D99" s="23" t="s">
        <v>126</v>
      </c>
      <c r="E99" s="12" t="s">
        <v>24</v>
      </c>
      <c r="F99" s="12" t="s">
        <v>31</v>
      </c>
      <c r="G99" s="12">
        <v>156.58385999999999</v>
      </c>
      <c r="H99" s="12"/>
      <c r="I99" s="18">
        <v>0.44</v>
      </c>
      <c r="J99" s="18"/>
      <c r="K99" s="18">
        <v>68.896898399999998</v>
      </c>
      <c r="L99" s="18"/>
      <c r="M99" s="18">
        <v>68.896898399999998</v>
      </c>
      <c r="N99" s="21">
        <f>M99/SUM(M10:M140)</f>
        <v>1.14919854978088E-4</v>
      </c>
      <c r="O99" s="21">
        <f t="shared" si="2"/>
        <v>0.99896434674881518</v>
      </c>
      <c r="P99" s="15" t="s">
        <v>47</v>
      </c>
    </row>
    <row r="100" spans="1:16" ht="30" x14ac:dyDescent="0.25">
      <c r="A100">
        <v>86</v>
      </c>
      <c r="B100" t="s">
        <v>28</v>
      </c>
      <c r="C100">
        <v>40864</v>
      </c>
      <c r="D100" s="24" t="s">
        <v>127</v>
      </c>
      <c r="E100" t="s">
        <v>24</v>
      </c>
      <c r="F100" t="s">
        <v>40</v>
      </c>
      <c r="G100">
        <v>4</v>
      </c>
      <c r="I100" s="19">
        <v>15.46</v>
      </c>
      <c r="J100" s="19"/>
      <c r="K100" s="19">
        <v>61.84</v>
      </c>
      <c r="L100" s="19"/>
      <c r="M100" s="19">
        <v>61.84</v>
      </c>
      <c r="N100" s="22">
        <f>M100/SUM(M10:M140)</f>
        <v>1.0314896601854812E-4</v>
      </c>
      <c r="O100" s="22">
        <f t="shared" si="2"/>
        <v>0.99906749571483378</v>
      </c>
      <c r="P100" s="15" t="s">
        <v>47</v>
      </c>
    </row>
    <row r="101" spans="1:16" ht="45" x14ac:dyDescent="0.25">
      <c r="A101" s="12">
        <v>87</v>
      </c>
      <c r="B101" s="12" t="s">
        <v>28</v>
      </c>
      <c r="C101" s="12">
        <v>37730</v>
      </c>
      <c r="D101" s="23" t="s">
        <v>128</v>
      </c>
      <c r="E101" s="12" t="s">
        <v>55</v>
      </c>
      <c r="F101" s="12" t="s">
        <v>50</v>
      </c>
      <c r="G101" s="12">
        <v>1.8745999999999999E-3</v>
      </c>
      <c r="H101" s="12"/>
      <c r="I101" s="18">
        <v>30096.38</v>
      </c>
      <c r="J101" s="18"/>
      <c r="K101" s="18">
        <v>56.418673900000002</v>
      </c>
      <c r="L101" s="18"/>
      <c r="M101" s="18">
        <v>56.418673900000002</v>
      </c>
      <c r="N101" s="21">
        <f>M101/SUM(M10:M140)</f>
        <v>9.4106207582837119E-5</v>
      </c>
      <c r="O101" s="21">
        <f t="shared" si="2"/>
        <v>0.99916160192241665</v>
      </c>
      <c r="P101" s="15" t="s">
        <v>47</v>
      </c>
    </row>
    <row r="102" spans="1:16" x14ac:dyDescent="0.25">
      <c r="A102">
        <v>88</v>
      </c>
      <c r="B102" t="s">
        <v>28</v>
      </c>
      <c r="C102">
        <v>9868</v>
      </c>
      <c r="D102" s="24" t="s">
        <v>129</v>
      </c>
      <c r="E102" t="s">
        <v>24</v>
      </c>
      <c r="F102" t="s">
        <v>37</v>
      </c>
      <c r="G102">
        <v>12.5916</v>
      </c>
      <c r="I102" s="19">
        <v>3.95</v>
      </c>
      <c r="J102" s="19"/>
      <c r="K102" s="19">
        <v>49.736820000000002</v>
      </c>
      <c r="L102" s="19"/>
      <c r="M102" s="19">
        <v>49.736820000000002</v>
      </c>
      <c r="N102" s="22">
        <f>M102/SUM(M10:M140)</f>
        <v>8.2960891915437332E-5</v>
      </c>
      <c r="O102" s="22">
        <f t="shared" si="2"/>
        <v>0.99924456281433205</v>
      </c>
      <c r="P102" s="15" t="s">
        <v>47</v>
      </c>
    </row>
    <row r="103" spans="1:16" ht="30" x14ac:dyDescent="0.25">
      <c r="A103" s="12">
        <v>89</v>
      </c>
      <c r="B103" s="12" t="s">
        <v>28</v>
      </c>
      <c r="C103" s="12">
        <v>1539</v>
      </c>
      <c r="D103" s="23" t="s">
        <v>130</v>
      </c>
      <c r="E103" s="12" t="s">
        <v>24</v>
      </c>
      <c r="F103" s="12" t="s">
        <v>50</v>
      </c>
      <c r="G103" s="12">
        <v>7</v>
      </c>
      <c r="H103" s="12"/>
      <c r="I103" s="18">
        <v>7.05</v>
      </c>
      <c r="J103" s="18"/>
      <c r="K103" s="18">
        <v>49.35</v>
      </c>
      <c r="L103" s="18"/>
      <c r="M103" s="18">
        <v>49.35</v>
      </c>
      <c r="N103" s="21">
        <f>M103/SUM(M10:M140)</f>
        <v>8.2315677118618202E-5</v>
      </c>
      <c r="O103" s="21">
        <f t="shared" si="2"/>
        <v>0.99932687849145063</v>
      </c>
      <c r="P103" s="15" t="s">
        <v>47</v>
      </c>
    </row>
    <row r="104" spans="1:16" ht="60" x14ac:dyDescent="0.25">
      <c r="A104">
        <v>90</v>
      </c>
      <c r="B104" t="s">
        <v>28</v>
      </c>
      <c r="C104">
        <v>37736</v>
      </c>
      <c r="D104" s="24" t="s">
        <v>131</v>
      </c>
      <c r="E104" t="s">
        <v>55</v>
      </c>
      <c r="F104" t="s">
        <v>50</v>
      </c>
      <c r="G104">
        <v>4.7355300300000003E-4</v>
      </c>
      <c r="I104" s="19">
        <v>85950</v>
      </c>
      <c r="J104" s="19"/>
      <c r="K104" s="19">
        <v>40.705919999999999</v>
      </c>
      <c r="L104" s="19"/>
      <c r="M104" s="19">
        <v>40.705919999999999</v>
      </c>
      <c r="N104" s="22">
        <f>M104/SUM(M10:M140)</f>
        <v>6.789737320235669E-5</v>
      </c>
      <c r="O104" s="22">
        <f t="shared" si="2"/>
        <v>0.99939477586465297</v>
      </c>
      <c r="P104" s="15" t="s">
        <v>47</v>
      </c>
    </row>
    <row r="105" spans="1:16" x14ac:dyDescent="0.25">
      <c r="A105" s="12">
        <v>91</v>
      </c>
      <c r="B105" s="12" t="s">
        <v>28</v>
      </c>
      <c r="C105" s="12">
        <v>7356</v>
      </c>
      <c r="D105" s="23" t="s">
        <v>132</v>
      </c>
      <c r="E105" s="12" t="s">
        <v>24</v>
      </c>
      <c r="F105" s="12" t="s">
        <v>57</v>
      </c>
      <c r="G105" s="12">
        <v>1.37216</v>
      </c>
      <c r="H105" s="12"/>
      <c r="I105" s="18">
        <v>26.82</v>
      </c>
      <c r="J105" s="18"/>
      <c r="K105" s="18">
        <v>36.8013312</v>
      </c>
      <c r="L105" s="18"/>
      <c r="M105" s="18">
        <v>36.8013312</v>
      </c>
      <c r="N105" s="21">
        <f>M105/SUM(M10:M140)</f>
        <v>6.1384528806373453E-5</v>
      </c>
      <c r="O105" s="21">
        <f t="shared" si="2"/>
        <v>0.9994561603934593</v>
      </c>
      <c r="P105" s="15" t="s">
        <v>47</v>
      </c>
    </row>
    <row r="106" spans="1:16" ht="30" x14ac:dyDescent="0.25">
      <c r="A106">
        <v>92</v>
      </c>
      <c r="B106" t="s">
        <v>28</v>
      </c>
      <c r="C106">
        <v>37370</v>
      </c>
      <c r="D106" s="24" t="s">
        <v>133</v>
      </c>
      <c r="E106" t="s">
        <v>24</v>
      </c>
      <c r="F106" t="s">
        <v>31</v>
      </c>
      <c r="G106">
        <v>3608.2400124300002</v>
      </c>
      <c r="I106" s="19">
        <v>0.01</v>
      </c>
      <c r="J106" s="19"/>
      <c r="K106" s="19">
        <v>36.082400100000001</v>
      </c>
      <c r="L106" s="19"/>
      <c r="M106" s="19">
        <v>36.082400100000001</v>
      </c>
      <c r="N106" s="22">
        <f>M106/SUM(M10:M140)</f>
        <v>6.0185353521710177E-5</v>
      </c>
      <c r="O106" s="22">
        <f t="shared" si="2"/>
        <v>0.99951634574698101</v>
      </c>
      <c r="P106" s="15" t="s">
        <v>47</v>
      </c>
    </row>
    <row r="107" spans="1:16" ht="30" x14ac:dyDescent="0.25">
      <c r="A107" s="12">
        <v>93</v>
      </c>
      <c r="B107" s="12" t="s">
        <v>28</v>
      </c>
      <c r="C107" s="12">
        <v>43475</v>
      </c>
      <c r="D107" s="23" t="s">
        <v>134</v>
      </c>
      <c r="E107" s="12" t="s">
        <v>24</v>
      </c>
      <c r="F107" s="12" t="s">
        <v>40</v>
      </c>
      <c r="G107" s="12">
        <v>2</v>
      </c>
      <c r="H107" s="12"/>
      <c r="I107" s="18">
        <v>15.46</v>
      </c>
      <c r="J107" s="18"/>
      <c r="K107" s="18">
        <v>30.92</v>
      </c>
      <c r="L107" s="18"/>
      <c r="M107" s="18">
        <v>30.92</v>
      </c>
      <c r="N107" s="21">
        <f>M107/SUM(M10:M140)</f>
        <v>5.1574483009274061E-5</v>
      </c>
      <c r="O107" s="21">
        <f t="shared" si="2"/>
        <v>0.9995679202299903</v>
      </c>
      <c r="P107" s="15" t="s">
        <v>47</v>
      </c>
    </row>
    <row r="108" spans="1:16" ht="30" x14ac:dyDescent="0.25">
      <c r="A108">
        <v>94</v>
      </c>
      <c r="B108" t="s">
        <v>28</v>
      </c>
      <c r="C108">
        <v>425</v>
      </c>
      <c r="D108" s="24" t="s">
        <v>135</v>
      </c>
      <c r="E108" t="s">
        <v>24</v>
      </c>
      <c r="F108" t="s">
        <v>50</v>
      </c>
      <c r="G108">
        <v>4</v>
      </c>
      <c r="I108" s="19">
        <v>6.24</v>
      </c>
      <c r="J108" s="19"/>
      <c r="K108" s="19">
        <v>24.96</v>
      </c>
      <c r="L108" s="19"/>
      <c r="M108" s="19">
        <v>24.96</v>
      </c>
      <c r="N108" s="22">
        <f>M108/SUM(M10:M140)</f>
        <v>4.1633217849659786E-5</v>
      </c>
      <c r="O108" s="22">
        <f t="shared" si="2"/>
        <v>0.99960955344783997</v>
      </c>
      <c r="P108" s="15" t="s">
        <v>47</v>
      </c>
    </row>
    <row r="109" spans="1:16" ht="30" x14ac:dyDescent="0.25">
      <c r="A109" s="12">
        <v>95</v>
      </c>
      <c r="B109" s="12" t="s">
        <v>28</v>
      </c>
      <c r="C109" s="12">
        <v>43485</v>
      </c>
      <c r="D109" s="23" t="s">
        <v>136</v>
      </c>
      <c r="E109" s="12" t="s">
        <v>24</v>
      </c>
      <c r="F109" s="12" t="s">
        <v>31</v>
      </c>
      <c r="G109" s="12">
        <v>19.776800000000001</v>
      </c>
      <c r="H109" s="12"/>
      <c r="I109" s="18">
        <v>1.1299999999999999</v>
      </c>
      <c r="J109" s="18"/>
      <c r="K109" s="18">
        <v>22.347784000000001</v>
      </c>
      <c r="L109" s="18"/>
      <c r="M109" s="18">
        <v>22.347784000000001</v>
      </c>
      <c r="N109" s="21">
        <f>M109/SUM(M10:M140)</f>
        <v>3.7276048066071367E-5</v>
      </c>
      <c r="O109" s="21">
        <f t="shared" si="2"/>
        <v>0.999646829495906</v>
      </c>
      <c r="P109" s="15" t="s">
        <v>47</v>
      </c>
    </row>
    <row r="110" spans="1:16" ht="30" x14ac:dyDescent="0.25">
      <c r="A110">
        <v>96</v>
      </c>
      <c r="B110" t="s">
        <v>28</v>
      </c>
      <c r="C110">
        <v>43470</v>
      </c>
      <c r="D110" s="24" t="s">
        <v>137</v>
      </c>
      <c r="E110" t="s">
        <v>24</v>
      </c>
      <c r="F110" t="s">
        <v>40</v>
      </c>
      <c r="G110">
        <v>2</v>
      </c>
      <c r="I110" s="19">
        <v>11.14</v>
      </c>
      <c r="J110" s="19"/>
      <c r="K110" s="19">
        <v>22.28</v>
      </c>
      <c r="L110" s="19"/>
      <c r="M110" s="19">
        <v>22.28</v>
      </c>
      <c r="N110" s="22">
        <f>M110/SUM(M10:M140)</f>
        <v>3.7162984522853366E-5</v>
      </c>
      <c r="O110" s="22">
        <f t="shared" si="2"/>
        <v>0.99968399248042883</v>
      </c>
      <c r="P110" s="15" t="s">
        <v>47</v>
      </c>
    </row>
    <row r="111" spans="1:16" ht="60" x14ac:dyDescent="0.25">
      <c r="A111" s="12">
        <v>97</v>
      </c>
      <c r="B111" s="12" t="s">
        <v>28</v>
      </c>
      <c r="C111" s="12">
        <v>1442</v>
      </c>
      <c r="D111" s="23" t="s">
        <v>138</v>
      </c>
      <c r="E111" s="12" t="s">
        <v>55</v>
      </c>
      <c r="F111" s="12" t="s">
        <v>50</v>
      </c>
      <c r="G111" s="12">
        <v>1.707912E-3</v>
      </c>
      <c r="H111" s="12"/>
      <c r="I111" s="18">
        <v>11744.5</v>
      </c>
      <c r="J111" s="18"/>
      <c r="K111" s="18">
        <v>20.058431599999999</v>
      </c>
      <c r="L111" s="18"/>
      <c r="M111" s="18">
        <v>20.058431599999999</v>
      </c>
      <c r="N111" s="21">
        <f>M111/SUM(M10:M140)</f>
        <v>3.3457413963353358E-5</v>
      </c>
      <c r="O111" s="21">
        <f t="shared" si="2"/>
        <v>0.99971744989439215</v>
      </c>
      <c r="P111" s="15" t="s">
        <v>47</v>
      </c>
    </row>
    <row r="112" spans="1:16" ht="45" x14ac:dyDescent="0.25">
      <c r="A112">
        <v>98</v>
      </c>
      <c r="B112" t="s">
        <v>28</v>
      </c>
      <c r="C112">
        <v>36397</v>
      </c>
      <c r="D112" s="24" t="s">
        <v>139</v>
      </c>
      <c r="E112" t="s">
        <v>55</v>
      </c>
      <c r="F112" t="s">
        <v>50</v>
      </c>
      <c r="G112">
        <v>9.8836840000000002E-4</v>
      </c>
      <c r="I112" s="19">
        <v>19891.52</v>
      </c>
      <c r="J112" s="19"/>
      <c r="K112" s="19">
        <v>19.660778400000002</v>
      </c>
      <c r="L112" s="19"/>
      <c r="M112" s="19">
        <v>19.660778400000002</v>
      </c>
      <c r="N112" s="22">
        <f>M112/SUM(M10:M140)</f>
        <v>3.2794129415908875E-5</v>
      </c>
      <c r="O112" s="22">
        <f t="shared" ref="O112:O143" si="3">N112+O111</f>
        <v>0.99975024402380808</v>
      </c>
      <c r="P112" s="15" t="s">
        <v>47</v>
      </c>
    </row>
    <row r="113" spans="1:16" ht="30" x14ac:dyDescent="0.25">
      <c r="A113" s="12">
        <v>99</v>
      </c>
      <c r="B113" s="12" t="s">
        <v>28</v>
      </c>
      <c r="C113" s="12">
        <v>43493</v>
      </c>
      <c r="D113" s="23" t="s">
        <v>140</v>
      </c>
      <c r="E113" s="12" t="s">
        <v>24</v>
      </c>
      <c r="F113" s="12" t="s">
        <v>31</v>
      </c>
      <c r="G113" s="12">
        <v>24</v>
      </c>
      <c r="H113" s="12"/>
      <c r="I113" s="18">
        <v>0.74</v>
      </c>
      <c r="J113" s="18"/>
      <c r="K113" s="18">
        <v>17.760000000000002</v>
      </c>
      <c r="L113" s="18"/>
      <c r="M113" s="18">
        <v>17.760000000000002</v>
      </c>
      <c r="N113" s="21">
        <f>M113/SUM(M10:M140)</f>
        <v>2.9623635777642539E-5</v>
      </c>
      <c r="O113" s="21">
        <f t="shared" si="3"/>
        <v>0.99977986765958571</v>
      </c>
      <c r="P113" s="15" t="s">
        <v>47</v>
      </c>
    </row>
    <row r="114" spans="1:16" x14ac:dyDescent="0.25">
      <c r="A114">
        <v>100</v>
      </c>
      <c r="B114" t="s">
        <v>28</v>
      </c>
      <c r="C114">
        <v>5073</v>
      </c>
      <c r="D114" s="24" t="s">
        <v>141</v>
      </c>
      <c r="E114" t="s">
        <v>24</v>
      </c>
      <c r="F114" t="s">
        <v>71</v>
      </c>
      <c r="G114">
        <v>0.94079999999999997</v>
      </c>
      <c r="I114" s="19">
        <v>16.22</v>
      </c>
      <c r="J114" s="19"/>
      <c r="K114" s="19">
        <v>15.259776</v>
      </c>
      <c r="L114" s="19"/>
      <c r="M114" s="19">
        <v>15.259776</v>
      </c>
      <c r="N114" s="22">
        <f>M114/SUM(M10:M140)</f>
        <v>2.5453268371194312E-5</v>
      </c>
      <c r="O114" s="22">
        <f t="shared" si="3"/>
        <v>0.99980532092795693</v>
      </c>
      <c r="P114" s="15" t="s">
        <v>47</v>
      </c>
    </row>
    <row r="115" spans="1:16" ht="30" x14ac:dyDescent="0.25">
      <c r="A115" s="12">
        <v>101</v>
      </c>
      <c r="B115" s="12" t="s">
        <v>28</v>
      </c>
      <c r="C115" s="12">
        <v>39017</v>
      </c>
      <c r="D115" s="23" t="s">
        <v>142</v>
      </c>
      <c r="E115" s="12" t="s">
        <v>24</v>
      </c>
      <c r="F115" s="12" t="s">
        <v>50</v>
      </c>
      <c r="G115" s="12">
        <v>63.456000000000003</v>
      </c>
      <c r="H115" s="12"/>
      <c r="I115" s="18">
        <v>0.24</v>
      </c>
      <c r="J115" s="18"/>
      <c r="K115" s="18">
        <v>15.22944</v>
      </c>
      <c r="L115" s="18"/>
      <c r="M115" s="18">
        <v>15.22944</v>
      </c>
      <c r="N115" s="21">
        <f>M115/SUM(M10:M140)</f>
        <v>2.5402667998730876E-5</v>
      </c>
      <c r="O115" s="21">
        <f t="shared" si="3"/>
        <v>0.99983072359595571</v>
      </c>
      <c r="P115" s="15" t="s">
        <v>47</v>
      </c>
    </row>
    <row r="116" spans="1:16" ht="30" x14ac:dyDescent="0.25">
      <c r="A116">
        <v>102</v>
      </c>
      <c r="B116" t="s">
        <v>28</v>
      </c>
      <c r="C116">
        <v>4509</v>
      </c>
      <c r="D116" s="24" t="s">
        <v>143</v>
      </c>
      <c r="E116" t="s">
        <v>24</v>
      </c>
      <c r="F116" t="s">
        <v>37</v>
      </c>
      <c r="G116">
        <v>3.2082999999999999</v>
      </c>
      <c r="I116" s="19">
        <v>3.67</v>
      </c>
      <c r="J116" s="19"/>
      <c r="K116" s="19">
        <v>11.774461000000001</v>
      </c>
      <c r="L116" s="19"/>
      <c r="M116" s="19">
        <v>11.774461000000001</v>
      </c>
      <c r="N116" s="22">
        <f>M116/SUM(M10:M140)</f>
        <v>1.9639771629620313E-5</v>
      </c>
      <c r="O116" s="22">
        <f t="shared" si="3"/>
        <v>0.99985036336758537</v>
      </c>
      <c r="P116" s="15" t="s">
        <v>47</v>
      </c>
    </row>
    <row r="117" spans="1:16" x14ac:dyDescent="0.25">
      <c r="A117" s="12">
        <v>103</v>
      </c>
      <c r="B117" s="12" t="s">
        <v>28</v>
      </c>
      <c r="C117" s="12">
        <v>2705</v>
      </c>
      <c r="D117" s="23" t="s">
        <v>144</v>
      </c>
      <c r="E117" s="12" t="s">
        <v>145</v>
      </c>
      <c r="F117" s="12" t="s">
        <v>146</v>
      </c>
      <c r="G117" s="12">
        <v>13.450630200000001</v>
      </c>
      <c r="H117" s="12"/>
      <c r="I117" s="18">
        <v>0.85</v>
      </c>
      <c r="J117" s="18"/>
      <c r="K117" s="18">
        <v>11.4330357</v>
      </c>
      <c r="L117" s="18"/>
      <c r="M117" s="18">
        <v>11.4330357</v>
      </c>
      <c r="N117" s="21">
        <f>M117/SUM(M10:M140)</f>
        <v>1.9070275079368489E-5</v>
      </c>
      <c r="O117" s="21">
        <f t="shared" si="3"/>
        <v>0.99986943364266478</v>
      </c>
      <c r="P117" s="15" t="s">
        <v>47</v>
      </c>
    </row>
    <row r="118" spans="1:16" ht="30" x14ac:dyDescent="0.25">
      <c r="A118">
        <v>104</v>
      </c>
      <c r="B118" t="s">
        <v>28</v>
      </c>
      <c r="C118">
        <v>43487</v>
      </c>
      <c r="D118" s="24" t="s">
        <v>147</v>
      </c>
      <c r="E118" t="s">
        <v>24</v>
      </c>
      <c r="F118" t="s">
        <v>31</v>
      </c>
      <c r="G118">
        <v>8</v>
      </c>
      <c r="I118" s="19">
        <v>1.28</v>
      </c>
      <c r="J118" s="19"/>
      <c r="K118" s="19">
        <v>10.24</v>
      </c>
      <c r="L118" s="19"/>
      <c r="M118" s="19">
        <v>10.24</v>
      </c>
      <c r="N118" s="22">
        <f>M118/SUM(M10:M140)</f>
        <v>1.7080294502424528E-5</v>
      </c>
      <c r="O118" s="22">
        <f t="shared" si="3"/>
        <v>0.99988651393716721</v>
      </c>
      <c r="P118" s="15" t="s">
        <v>47</v>
      </c>
    </row>
    <row r="119" spans="1:16" x14ac:dyDescent="0.25">
      <c r="A119" s="12">
        <v>105</v>
      </c>
      <c r="B119" s="12" t="s">
        <v>28</v>
      </c>
      <c r="C119" s="12">
        <v>40304</v>
      </c>
      <c r="D119" s="23" t="s">
        <v>148</v>
      </c>
      <c r="E119" s="12" t="s">
        <v>24</v>
      </c>
      <c r="F119" s="12" t="s">
        <v>71</v>
      </c>
      <c r="G119" s="12">
        <v>0.47039999999999998</v>
      </c>
      <c r="H119" s="12"/>
      <c r="I119" s="18">
        <v>19.649999999999999</v>
      </c>
      <c r="J119" s="18"/>
      <c r="K119" s="18">
        <v>9.2433599999999991</v>
      </c>
      <c r="L119" s="18"/>
      <c r="M119" s="18">
        <v>9.2433599999999991</v>
      </c>
      <c r="N119" s="21">
        <f>M119/SUM(M10:M140)</f>
        <v>1.5417901464055738E-5</v>
      </c>
      <c r="O119" s="21">
        <f t="shared" si="3"/>
        <v>0.9999019318386313</v>
      </c>
      <c r="P119" s="15" t="s">
        <v>47</v>
      </c>
    </row>
    <row r="120" spans="1:16" ht="30" x14ac:dyDescent="0.25">
      <c r="A120">
        <v>106</v>
      </c>
      <c r="B120" t="s">
        <v>28</v>
      </c>
      <c r="C120">
        <v>34653</v>
      </c>
      <c r="D120" s="24" t="s">
        <v>149</v>
      </c>
      <c r="E120" t="s">
        <v>24</v>
      </c>
      <c r="F120" t="s">
        <v>50</v>
      </c>
      <c r="G120">
        <v>1</v>
      </c>
      <c r="I120" s="19">
        <v>8.64</v>
      </c>
      <c r="J120" s="19"/>
      <c r="K120" s="19">
        <v>8.64</v>
      </c>
      <c r="L120" s="19"/>
      <c r="M120" s="19">
        <v>8.64</v>
      </c>
      <c r="N120" s="22">
        <f>M120/SUM(M10:M140)</f>
        <v>1.4411498486420695E-5</v>
      </c>
      <c r="O120" s="22">
        <f t="shared" si="3"/>
        <v>0.99991634333711776</v>
      </c>
      <c r="P120" s="15" t="s">
        <v>47</v>
      </c>
    </row>
    <row r="121" spans="1:16" x14ac:dyDescent="0.25">
      <c r="A121" s="12">
        <v>107</v>
      </c>
      <c r="B121" s="12" t="s">
        <v>28</v>
      </c>
      <c r="C121" s="12">
        <v>4783</v>
      </c>
      <c r="D121" s="23" t="s">
        <v>150</v>
      </c>
      <c r="E121" s="12" t="s">
        <v>30</v>
      </c>
      <c r="F121" s="12" t="s">
        <v>31</v>
      </c>
      <c r="G121" s="12">
        <v>0.22979240200000001</v>
      </c>
      <c r="H121" s="12"/>
      <c r="I121" s="18">
        <v>30.24</v>
      </c>
      <c r="J121" s="18"/>
      <c r="K121" s="18">
        <v>6.9489222000000002</v>
      </c>
      <c r="L121" s="18"/>
      <c r="M121" s="18">
        <v>6.9489222000000002</v>
      </c>
      <c r="N121" s="21">
        <f>M121/SUM(M10:M140)</f>
        <v>1.1590784926800366E-5</v>
      </c>
      <c r="O121" s="21">
        <f t="shared" si="3"/>
        <v>0.99992793412204461</v>
      </c>
      <c r="P121" s="15" t="s">
        <v>47</v>
      </c>
    </row>
    <row r="122" spans="1:16" ht="30" x14ac:dyDescent="0.25">
      <c r="A122">
        <v>108</v>
      </c>
      <c r="B122" t="s">
        <v>28</v>
      </c>
      <c r="C122">
        <v>43482</v>
      </c>
      <c r="D122" s="24" t="s">
        <v>151</v>
      </c>
      <c r="E122" t="s">
        <v>24</v>
      </c>
      <c r="F122" t="s">
        <v>31</v>
      </c>
      <c r="G122">
        <v>8</v>
      </c>
      <c r="I122" s="19">
        <v>0.81</v>
      </c>
      <c r="J122" s="19"/>
      <c r="K122" s="19">
        <v>6.48</v>
      </c>
      <c r="L122" s="19"/>
      <c r="M122" s="19">
        <v>6.48</v>
      </c>
      <c r="N122" s="22">
        <f>M122/SUM(M10:M140)</f>
        <v>1.0808623864815521E-5</v>
      </c>
      <c r="O122" s="22">
        <f t="shared" si="3"/>
        <v>0.99993874274590944</v>
      </c>
      <c r="P122" s="15" t="s">
        <v>47</v>
      </c>
    </row>
    <row r="123" spans="1:16" x14ac:dyDescent="0.25">
      <c r="A123" s="12">
        <v>109</v>
      </c>
      <c r="B123" s="12" t="s">
        <v>28</v>
      </c>
      <c r="C123" s="12">
        <v>20247</v>
      </c>
      <c r="D123" s="23" t="s">
        <v>152</v>
      </c>
      <c r="E123" s="12" t="s">
        <v>24</v>
      </c>
      <c r="F123" s="12" t="s">
        <v>71</v>
      </c>
      <c r="G123" s="12">
        <v>0.36749999999999999</v>
      </c>
      <c r="H123" s="12"/>
      <c r="I123" s="18">
        <v>17.63</v>
      </c>
      <c r="J123" s="18"/>
      <c r="K123" s="18">
        <v>6.479025</v>
      </c>
      <c r="L123" s="18"/>
      <c r="M123" s="18">
        <v>6.479025</v>
      </c>
      <c r="N123" s="21">
        <f>M123/SUM(M10:M140)</f>
        <v>1.0806997567243269E-5</v>
      </c>
      <c r="O123" s="21">
        <f t="shared" si="3"/>
        <v>0.99994954974347672</v>
      </c>
      <c r="P123" s="15" t="s">
        <v>47</v>
      </c>
    </row>
    <row r="124" spans="1:16" ht="30" x14ac:dyDescent="0.25">
      <c r="A124">
        <v>110</v>
      </c>
      <c r="B124" t="s">
        <v>28</v>
      </c>
      <c r="C124">
        <v>43461</v>
      </c>
      <c r="D124" s="24" t="s">
        <v>153</v>
      </c>
      <c r="E124" t="s">
        <v>24</v>
      </c>
      <c r="F124" t="s">
        <v>31</v>
      </c>
      <c r="G124">
        <v>19.776800000000001</v>
      </c>
      <c r="I124" s="19">
        <v>0.31</v>
      </c>
      <c r="J124" s="19"/>
      <c r="K124" s="19">
        <v>6.130808</v>
      </c>
      <c r="L124" s="19"/>
      <c r="M124" s="19">
        <v>6.130808</v>
      </c>
      <c r="N124" s="22">
        <f>M124/SUM(M10:M140)</f>
        <v>1.0226172478302763E-5</v>
      </c>
      <c r="O124" s="22">
        <f t="shared" si="3"/>
        <v>0.99995977591595497</v>
      </c>
      <c r="P124" s="15" t="s">
        <v>47</v>
      </c>
    </row>
    <row r="125" spans="1:16" x14ac:dyDescent="0.25">
      <c r="A125" s="12">
        <v>111</v>
      </c>
      <c r="B125" s="12" t="s">
        <v>28</v>
      </c>
      <c r="C125" s="12">
        <v>7340</v>
      </c>
      <c r="D125" s="23" t="s">
        <v>154</v>
      </c>
      <c r="E125" s="12" t="s">
        <v>24</v>
      </c>
      <c r="F125" s="12" t="s">
        <v>57</v>
      </c>
      <c r="G125" s="12">
        <v>0.16284999999999999</v>
      </c>
      <c r="H125" s="12"/>
      <c r="I125" s="18">
        <v>36.869999999999997</v>
      </c>
      <c r="J125" s="18"/>
      <c r="K125" s="18">
        <v>6.0042795</v>
      </c>
      <c r="L125" s="18"/>
      <c r="M125" s="18">
        <v>6.0042795</v>
      </c>
      <c r="N125" s="21">
        <f>M125/SUM(M10:M140)</f>
        <v>1.0015123255358426E-5</v>
      </c>
      <c r="O125" s="21">
        <f t="shared" si="3"/>
        <v>0.99996979103921035</v>
      </c>
      <c r="P125" s="15" t="s">
        <v>47</v>
      </c>
    </row>
    <row r="126" spans="1:16" ht="30" x14ac:dyDescent="0.25">
      <c r="A126">
        <v>112</v>
      </c>
      <c r="B126" t="s">
        <v>28</v>
      </c>
      <c r="C126">
        <v>13896</v>
      </c>
      <c r="D126" s="24" t="s">
        <v>155</v>
      </c>
      <c r="E126" t="s">
        <v>55</v>
      </c>
      <c r="F126" t="s">
        <v>50</v>
      </c>
      <c r="G126">
        <v>1.14884704E-3</v>
      </c>
      <c r="I126" s="19">
        <v>3626.47</v>
      </c>
      <c r="J126" s="19"/>
      <c r="K126" s="19">
        <v>4.1660887000000004</v>
      </c>
      <c r="L126" s="19"/>
      <c r="M126" s="19">
        <v>4.1660887000000004</v>
      </c>
      <c r="N126" s="22">
        <f>M126/SUM(M10:M140)</f>
        <v>6.9490255780491162E-6</v>
      </c>
      <c r="O126" s="22">
        <f t="shared" si="3"/>
        <v>0.99997674006478843</v>
      </c>
      <c r="P126" s="15" t="s">
        <v>47</v>
      </c>
    </row>
    <row r="127" spans="1:16" ht="30" x14ac:dyDescent="0.25">
      <c r="A127" s="12">
        <v>113</v>
      </c>
      <c r="B127" s="12" t="s">
        <v>28</v>
      </c>
      <c r="C127" s="12">
        <v>43462</v>
      </c>
      <c r="D127" s="23" t="s">
        <v>156</v>
      </c>
      <c r="E127" s="12" t="s">
        <v>24</v>
      </c>
      <c r="F127" s="12" t="s">
        <v>31</v>
      </c>
      <c r="G127" s="12">
        <v>366.22</v>
      </c>
      <c r="H127" s="12"/>
      <c r="I127" s="18">
        <v>0.01</v>
      </c>
      <c r="J127" s="18"/>
      <c r="K127" s="18">
        <v>3.6621999999999999</v>
      </c>
      <c r="L127" s="18"/>
      <c r="M127" s="18">
        <v>3.6621999999999999</v>
      </c>
      <c r="N127" s="21">
        <f>M127/SUM(M10:M140)</f>
        <v>6.1085404811307715E-6</v>
      </c>
      <c r="O127" s="21">
        <f t="shared" si="3"/>
        <v>0.99998284860526954</v>
      </c>
      <c r="P127" s="15" t="s">
        <v>47</v>
      </c>
    </row>
    <row r="128" spans="1:16" ht="30" x14ac:dyDescent="0.25">
      <c r="A128">
        <v>114</v>
      </c>
      <c r="B128" t="s">
        <v>28</v>
      </c>
      <c r="C128">
        <v>43464</v>
      </c>
      <c r="D128" s="24" t="s">
        <v>157</v>
      </c>
      <c r="E128" t="s">
        <v>24</v>
      </c>
      <c r="F128" t="s">
        <v>31</v>
      </c>
      <c r="G128">
        <v>269.67326556</v>
      </c>
      <c r="I128" s="19">
        <v>0.01</v>
      </c>
      <c r="J128" s="19"/>
      <c r="K128" s="19">
        <v>2.6967327000000001</v>
      </c>
      <c r="L128" s="19"/>
      <c r="M128" s="19">
        <v>2.6967327000000001</v>
      </c>
      <c r="N128" s="22">
        <f>M128/SUM(M10:M140)</f>
        <v>4.4981434287420362E-6</v>
      </c>
      <c r="O128" s="22">
        <f t="shared" si="3"/>
        <v>0.99998734674869827</v>
      </c>
      <c r="P128" s="15" t="s">
        <v>47</v>
      </c>
    </row>
    <row r="129" spans="1:16" ht="30" x14ac:dyDescent="0.25">
      <c r="A129" s="12">
        <v>115</v>
      </c>
      <c r="B129" s="12" t="s">
        <v>28</v>
      </c>
      <c r="C129" s="12">
        <v>1573</v>
      </c>
      <c r="D129" s="23" t="s">
        <v>158</v>
      </c>
      <c r="E129" s="12" t="s">
        <v>24</v>
      </c>
      <c r="F129" s="12" t="s">
        <v>50</v>
      </c>
      <c r="G129" s="12">
        <v>1</v>
      </c>
      <c r="H129" s="12"/>
      <c r="I129" s="18">
        <v>1.41</v>
      </c>
      <c r="J129" s="18"/>
      <c r="K129" s="18">
        <v>1.41</v>
      </c>
      <c r="L129" s="18"/>
      <c r="M129" s="18">
        <v>1.41</v>
      </c>
      <c r="N129" s="21">
        <f>M129/SUM(M10:M140)</f>
        <v>2.351876489103377E-6</v>
      </c>
      <c r="O129" s="21">
        <f t="shared" si="3"/>
        <v>0.99998969862518738</v>
      </c>
      <c r="P129" s="15" t="s">
        <v>47</v>
      </c>
    </row>
    <row r="130" spans="1:16" ht="30" x14ac:dyDescent="0.25">
      <c r="A130">
        <v>116</v>
      </c>
      <c r="B130" t="s">
        <v>28</v>
      </c>
      <c r="C130">
        <v>43469</v>
      </c>
      <c r="D130" s="24" t="s">
        <v>159</v>
      </c>
      <c r="E130" t="s">
        <v>24</v>
      </c>
      <c r="F130" t="s">
        <v>31</v>
      </c>
      <c r="G130">
        <v>24</v>
      </c>
      <c r="I130" s="19">
        <v>0.05</v>
      </c>
      <c r="J130" s="19"/>
      <c r="K130" s="19">
        <v>1.2</v>
      </c>
      <c r="L130" s="19"/>
      <c r="M130" s="19">
        <v>1.2</v>
      </c>
      <c r="N130" s="22">
        <f>M130/SUM(M10:M140)</f>
        <v>2.0015970120028742E-6</v>
      </c>
      <c r="O130" s="22">
        <f t="shared" si="3"/>
        <v>0.99999170022219941</v>
      </c>
      <c r="P130" s="15" t="s">
        <v>47</v>
      </c>
    </row>
    <row r="131" spans="1:16" ht="30" x14ac:dyDescent="0.25">
      <c r="A131" s="12">
        <v>117</v>
      </c>
      <c r="B131" s="12" t="s">
        <v>28</v>
      </c>
      <c r="C131" s="12">
        <v>2692</v>
      </c>
      <c r="D131" s="23" t="s">
        <v>160</v>
      </c>
      <c r="E131" s="12" t="s">
        <v>24</v>
      </c>
      <c r="F131" s="12" t="s">
        <v>57</v>
      </c>
      <c r="G131" s="12">
        <v>0.14038500000000001</v>
      </c>
      <c r="H131" s="12"/>
      <c r="I131" s="18">
        <v>6.46</v>
      </c>
      <c r="J131" s="18"/>
      <c r="K131" s="18">
        <v>0.90688709999999995</v>
      </c>
      <c r="L131" s="18"/>
      <c r="M131" s="18">
        <v>0.90688709999999995</v>
      </c>
      <c r="N131" s="21">
        <f>M131/SUM(M10:M140)</f>
        <v>1.512685424653293E-6</v>
      </c>
      <c r="O131" s="21">
        <f t="shared" si="3"/>
        <v>0.99999321290762411</v>
      </c>
      <c r="P131" s="15" t="s">
        <v>47</v>
      </c>
    </row>
    <row r="132" spans="1:16" x14ac:dyDescent="0.25">
      <c r="A132">
        <v>118</v>
      </c>
      <c r="B132" t="s">
        <v>28</v>
      </c>
      <c r="C132">
        <v>38383</v>
      </c>
      <c r="D132" s="24" t="s">
        <v>161</v>
      </c>
      <c r="E132" t="s">
        <v>24</v>
      </c>
      <c r="F132" t="s">
        <v>50</v>
      </c>
      <c r="G132">
        <v>0.35759999999999997</v>
      </c>
      <c r="I132" s="19">
        <v>2.31</v>
      </c>
      <c r="J132" s="19"/>
      <c r="K132" s="19">
        <v>0.82605600000000001</v>
      </c>
      <c r="L132" s="19"/>
      <c r="M132" s="19">
        <v>0.82605600000000001</v>
      </c>
      <c r="N132" s="22">
        <f>M132/SUM(M10:M140)</f>
        <v>1.3778593511225386E-6</v>
      </c>
      <c r="O132" s="22">
        <f t="shared" si="3"/>
        <v>0.99999459076697528</v>
      </c>
      <c r="P132" s="15" t="s">
        <v>47</v>
      </c>
    </row>
    <row r="133" spans="1:16" ht="30" x14ac:dyDescent="0.25">
      <c r="A133" s="12">
        <v>119</v>
      </c>
      <c r="B133" s="12" t="s">
        <v>28</v>
      </c>
      <c r="C133" s="12">
        <v>14618</v>
      </c>
      <c r="D133" s="23" t="s">
        <v>162</v>
      </c>
      <c r="E133" s="12" t="s">
        <v>55</v>
      </c>
      <c r="F133" s="12" t="s">
        <v>50</v>
      </c>
      <c r="G133" s="12">
        <v>5.7075371999999996E-4</v>
      </c>
      <c r="H133" s="12"/>
      <c r="I133" s="18">
        <v>1197.49</v>
      </c>
      <c r="J133" s="18"/>
      <c r="K133" s="18">
        <v>0.68352729999999995</v>
      </c>
      <c r="L133" s="18"/>
      <c r="M133" s="18">
        <v>0.68352729999999995</v>
      </c>
      <c r="N133" s="21">
        <f>M133/SUM(M10:M140)</f>
        <v>1.1401218344186601E-6</v>
      </c>
      <c r="O133" s="21">
        <f t="shared" si="3"/>
        <v>0.99999573088880966</v>
      </c>
      <c r="P133" s="15" t="s">
        <v>47</v>
      </c>
    </row>
    <row r="134" spans="1:16" ht="30" x14ac:dyDescent="0.25">
      <c r="A134">
        <v>120</v>
      </c>
      <c r="B134" t="s">
        <v>28</v>
      </c>
      <c r="C134">
        <v>43463</v>
      </c>
      <c r="D134" s="24" t="s">
        <v>163</v>
      </c>
      <c r="E134" t="s">
        <v>24</v>
      </c>
      <c r="F134" t="s">
        <v>31</v>
      </c>
      <c r="G134">
        <v>8</v>
      </c>
      <c r="I134" s="19">
        <v>0.08</v>
      </c>
      <c r="J134" s="19"/>
      <c r="K134" s="19">
        <v>0.64</v>
      </c>
      <c r="L134" s="19"/>
      <c r="M134" s="19">
        <v>0.64</v>
      </c>
      <c r="N134" s="22">
        <f>M134/SUM(M10:M140)</f>
        <v>1.067518406401533E-6</v>
      </c>
      <c r="O134" s="22">
        <f t="shared" si="3"/>
        <v>0.99999679840721611</v>
      </c>
      <c r="P134" s="15" t="s">
        <v>47</v>
      </c>
    </row>
    <row r="135" spans="1:16" ht="30" x14ac:dyDescent="0.25">
      <c r="A135" s="12">
        <v>121</v>
      </c>
      <c r="B135" s="12" t="s">
        <v>28</v>
      </c>
      <c r="C135" s="12">
        <v>43458</v>
      </c>
      <c r="D135" s="23" t="s">
        <v>164</v>
      </c>
      <c r="E135" s="12" t="s">
        <v>24</v>
      </c>
      <c r="F135" s="12" t="s">
        <v>31</v>
      </c>
      <c r="G135" s="12">
        <v>8</v>
      </c>
      <c r="H135" s="12"/>
      <c r="I135" s="18">
        <v>0.06</v>
      </c>
      <c r="J135" s="18"/>
      <c r="K135" s="18">
        <v>0.48</v>
      </c>
      <c r="L135" s="18"/>
      <c r="M135" s="18">
        <v>0.48</v>
      </c>
      <c r="N135" s="21">
        <f>M135/SUM(M10:M140)</f>
        <v>8.0063880480114965E-7</v>
      </c>
      <c r="O135" s="21">
        <f t="shared" si="3"/>
        <v>0.99999759904602092</v>
      </c>
      <c r="P135" s="15" t="s">
        <v>47</v>
      </c>
    </row>
    <row r="136" spans="1:16" ht="30" x14ac:dyDescent="0.25">
      <c r="A136">
        <v>122</v>
      </c>
      <c r="B136" t="s">
        <v>28</v>
      </c>
      <c r="C136">
        <v>43466</v>
      </c>
      <c r="D136" s="24" t="s">
        <v>165</v>
      </c>
      <c r="E136" t="s">
        <v>24</v>
      </c>
      <c r="F136" t="s">
        <v>31</v>
      </c>
      <c r="G136">
        <v>0.22645000000000001</v>
      </c>
      <c r="I136" s="19">
        <v>2.0499999999999998</v>
      </c>
      <c r="J136" s="19"/>
      <c r="K136" s="19">
        <v>0.46422249999999998</v>
      </c>
      <c r="L136" s="19"/>
      <c r="M136" s="19">
        <v>0.46422249999999998</v>
      </c>
      <c r="N136" s="22">
        <f>M136/SUM(M10:M140)</f>
        <v>7.7432197408708687E-7</v>
      </c>
      <c r="O136" s="22">
        <f t="shared" si="3"/>
        <v>0.99999837336799502</v>
      </c>
      <c r="P136" s="15" t="s">
        <v>47</v>
      </c>
    </row>
    <row r="137" spans="1:16" ht="30" x14ac:dyDescent="0.25">
      <c r="A137" s="12">
        <v>123</v>
      </c>
      <c r="B137" s="12" t="s">
        <v>28</v>
      </c>
      <c r="C137" s="12">
        <v>43490</v>
      </c>
      <c r="D137" s="23" t="s">
        <v>166</v>
      </c>
      <c r="E137" s="12" t="s">
        <v>24</v>
      </c>
      <c r="F137" s="12" t="s">
        <v>31</v>
      </c>
      <c r="G137" s="12">
        <v>0.22645000000000001</v>
      </c>
      <c r="H137" s="12"/>
      <c r="I137" s="18">
        <v>1.85</v>
      </c>
      <c r="J137" s="18"/>
      <c r="K137" s="18">
        <v>0.41893249999999999</v>
      </c>
      <c r="L137" s="18"/>
      <c r="M137" s="18">
        <v>0.41893249999999999</v>
      </c>
      <c r="N137" s="21">
        <f>M137/SUM(M10:M140)</f>
        <v>6.9877836685907835E-7</v>
      </c>
      <c r="O137" s="21">
        <f t="shared" si="3"/>
        <v>0.99999907214636186</v>
      </c>
      <c r="P137" s="15" t="s">
        <v>47</v>
      </c>
    </row>
    <row r="138" spans="1:16" x14ac:dyDescent="0.25">
      <c r="A138">
        <v>124</v>
      </c>
      <c r="B138" t="s">
        <v>28</v>
      </c>
      <c r="C138">
        <v>5065</v>
      </c>
      <c r="D138" s="24" t="s">
        <v>167</v>
      </c>
      <c r="E138" t="s">
        <v>24</v>
      </c>
      <c r="F138" t="s">
        <v>71</v>
      </c>
      <c r="G138">
        <v>1.1299999999999999E-2</v>
      </c>
      <c r="I138" s="19">
        <v>30.28</v>
      </c>
      <c r="J138" s="19"/>
      <c r="K138" s="19">
        <v>0.34216400000000002</v>
      </c>
      <c r="L138" s="19"/>
      <c r="M138" s="19">
        <v>0.34216400000000002</v>
      </c>
      <c r="N138" s="22">
        <f>M138/SUM(M10:M140)</f>
        <v>5.7072870001245956E-7</v>
      </c>
      <c r="O138" s="22">
        <f t="shared" si="3"/>
        <v>0.99999964287506182</v>
      </c>
      <c r="P138" s="15" t="s">
        <v>47</v>
      </c>
    </row>
    <row r="139" spans="1:16" x14ac:dyDescent="0.25">
      <c r="A139" s="12">
        <v>125</v>
      </c>
      <c r="B139" s="12" t="s">
        <v>28</v>
      </c>
      <c r="C139" s="12">
        <v>5069</v>
      </c>
      <c r="D139" s="23" t="s">
        <v>168</v>
      </c>
      <c r="E139" s="12" t="s">
        <v>24</v>
      </c>
      <c r="F139" s="12" t="s">
        <v>71</v>
      </c>
      <c r="G139" s="12">
        <v>1.32E-2</v>
      </c>
      <c r="H139" s="12"/>
      <c r="I139" s="18">
        <v>16.22</v>
      </c>
      <c r="J139" s="18"/>
      <c r="K139" s="18">
        <v>0.21410399999999999</v>
      </c>
      <c r="L139" s="18"/>
      <c r="M139" s="18">
        <v>0.21410399999999999</v>
      </c>
      <c r="N139" s="21">
        <f>M139/SUM(M10:M140)</f>
        <v>3.571249388815528E-7</v>
      </c>
      <c r="O139" s="21">
        <f t="shared" si="3"/>
        <v>1.0000000000000007</v>
      </c>
      <c r="P139" s="15" t="s">
        <v>47</v>
      </c>
    </row>
    <row r="140" spans="1:16" x14ac:dyDescent="0.25">
      <c r="D140" s="24"/>
      <c r="I140" s="19"/>
      <c r="J140" s="19"/>
      <c r="K140" s="19"/>
      <c r="L140" s="19"/>
      <c r="M140" s="19"/>
      <c r="N140" s="22"/>
      <c r="O140" s="22"/>
    </row>
    <row r="141" spans="1:16" ht="15.75" x14ac:dyDescent="0.25">
      <c r="D141" s="24"/>
      <c r="G141" s="16"/>
      <c r="H141" s="16"/>
      <c r="I141" s="20"/>
      <c r="J141" s="20"/>
      <c r="K141" s="20"/>
      <c r="L141" s="20" t="s">
        <v>169</v>
      </c>
      <c r="M141" s="20">
        <v>606206.63</v>
      </c>
      <c r="N141" s="22"/>
      <c r="O141" s="22"/>
    </row>
    <row r="142" spans="1:16" x14ac:dyDescent="0.25">
      <c r="D142" s="24" t="s">
        <v>174</v>
      </c>
    </row>
    <row r="143" spans="1:16" x14ac:dyDescent="0.25">
      <c r="D143" s="24" t="s">
        <v>172</v>
      </c>
    </row>
  </sheetData>
  <sheetProtection formatCells="0" formatColumns="0" formatRows="0" insertColumns="0" insertRows="0" insertHyperlinks="0" deleteColumns="0" deleteRows="0" sort="0" autoFilter="0" pivotTables="0"/>
  <autoFilter ref="A14:P14" xr:uid="{00000000-0009-0000-0000-000000000000}"/>
  <mergeCells count="13">
    <mergeCell ref="N13:N14"/>
    <mergeCell ref="O13:O14"/>
    <mergeCell ref="P13:P14"/>
    <mergeCell ref="E13:E14"/>
    <mergeCell ref="F13:F14"/>
    <mergeCell ref="G13:H13"/>
    <mergeCell ref="I13:J13"/>
    <mergeCell ref="K13:M13"/>
    <mergeCell ref="A8:B8"/>
    <mergeCell ref="A13:A14"/>
    <mergeCell ref="B13:B14"/>
    <mergeCell ref="C13:C14"/>
    <mergeCell ref="D13:D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Orçamento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Sinapi em Excel</dc:title>
  <dc:subject>Sinapi em Excel</dc:subject>
  <dc:creator>i9orcamentos.com.br</dc:creator>
  <cp:keywords>Sinapi Excel</cp:keywords>
  <dc:description>Sinapi em Excel</dc:description>
  <cp:lastModifiedBy>VALMIR OLIVEIRA</cp:lastModifiedBy>
  <dcterms:created xsi:type="dcterms:W3CDTF">2025-11-20T10:56:32Z</dcterms:created>
  <dcterms:modified xsi:type="dcterms:W3CDTF">2025-11-20T10:59:45Z</dcterms:modified>
  <cp:category>Sinapi Excel</cp:category>
</cp:coreProperties>
</file>