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q227\Desktop\OBRAS WILL\Fiscalização\Passeio Honorino Moro\"/>
    </mc:Choice>
  </mc:AlternateContent>
  <xr:revisionPtr revIDLastSave="0" documentId="13_ncr:1_{15002DF6-9C22-4554-BA90-984D7A99BEE6}" xr6:coauthVersionLast="47" xr6:coauthVersionMax="47" xr10:uidLastSave="{00000000-0000-0000-0000-000000000000}"/>
  <bookViews>
    <workbookView xWindow="28680" yWindow="-120" windowWidth="29040" windowHeight="15840" xr2:uid="{D7F31118-CB2E-4CB2-9F58-6E1431E7AB74}"/>
  </bookViews>
  <sheets>
    <sheet name="Planilha2" sheetId="2" r:id="rId1"/>
  </sheets>
  <externalReferences>
    <externalReference r:id="rId2"/>
    <externalReference r:id="rId3"/>
  </externalReferences>
  <definedNames>
    <definedName name="AA" hidden="1">IF(VALUE([2]MENU!$O$3)=2,"Licitado","Proposto")</definedName>
    <definedName name="Import.DescLote" hidden="1">[1]DADOS!$F$17</definedName>
    <definedName name="SomaAgrup" hidden="1">SUMIF(OFFSET(#REF!,1,0,#REF!),"S",OFFSET(#REF!,1,0,#REF!))</definedName>
    <definedName name="TIPOORCAMENTO" hidden="1">IF(VALUE([1]MENU!$O$3)=2,"Licitado","Proposto")</definedName>
    <definedName name="VTOTAL1" hidden="1">ROUND(#REF!*#REF!,15-13*#REF!)</definedName>
  </definedNames>
  <calcPr calcId="181029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" i="2" l="1"/>
  <c r="I88" i="2"/>
  <c r="I80" i="2"/>
  <c r="I59" i="2"/>
  <c r="I53" i="2"/>
  <c r="I45" i="2"/>
  <c r="I38" i="2"/>
  <c r="I35" i="2"/>
  <c r="I31" i="2"/>
  <c r="I28" i="2"/>
  <c r="I22" i="2"/>
  <c r="I20" i="2"/>
  <c r="I15" i="2"/>
  <c r="I5" i="2"/>
  <c r="I7" i="2"/>
  <c r="I8" i="2"/>
  <c r="I9" i="2"/>
  <c r="I10" i="2"/>
  <c r="I11" i="2"/>
  <c r="I12" i="2"/>
  <c r="I13" i="2"/>
  <c r="I14" i="2"/>
  <c r="I16" i="2"/>
  <c r="I17" i="2"/>
  <c r="I18" i="2"/>
  <c r="I19" i="2"/>
  <c r="I21" i="2"/>
  <c r="I23" i="2"/>
  <c r="I24" i="2"/>
  <c r="I25" i="2"/>
  <c r="I26" i="2"/>
  <c r="I27" i="2"/>
  <c r="I29" i="2"/>
  <c r="I30" i="2"/>
  <c r="I32" i="2"/>
  <c r="I33" i="2"/>
  <c r="I36" i="2"/>
  <c r="I37" i="2"/>
  <c r="I39" i="2"/>
  <c r="I40" i="2"/>
  <c r="I41" i="2"/>
  <c r="I42" i="2"/>
  <c r="I43" i="2"/>
  <c r="I44" i="2"/>
  <c r="I46" i="2"/>
  <c r="I47" i="2"/>
  <c r="I48" i="2"/>
  <c r="I49" i="2"/>
  <c r="I50" i="2"/>
  <c r="I51" i="2"/>
  <c r="I52" i="2"/>
  <c r="I54" i="2"/>
  <c r="I55" i="2"/>
  <c r="I56" i="2"/>
  <c r="I57" i="2"/>
  <c r="I58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1" i="2"/>
  <c r="I82" i="2"/>
  <c r="I83" i="2"/>
  <c r="I84" i="2"/>
  <c r="I85" i="2"/>
  <c r="I86" i="2"/>
  <c r="I87" i="2"/>
  <c r="I89" i="2"/>
  <c r="I6" i="2"/>
  <c r="H16" i="2"/>
  <c r="H17" i="2"/>
  <c r="H18" i="2"/>
  <c r="H19" i="2"/>
  <c r="H21" i="2"/>
  <c r="H23" i="2"/>
  <c r="H24" i="2"/>
  <c r="H25" i="2"/>
  <c r="H26" i="2"/>
  <c r="H27" i="2"/>
  <c r="H29" i="2"/>
  <c r="H30" i="2"/>
  <c r="H32" i="2"/>
  <c r="H33" i="2"/>
  <c r="H36" i="2"/>
  <c r="H37" i="2"/>
  <c r="H39" i="2"/>
  <c r="H40" i="2"/>
  <c r="H41" i="2"/>
  <c r="H42" i="2"/>
  <c r="H43" i="2"/>
  <c r="H44" i="2"/>
  <c r="H46" i="2"/>
  <c r="H47" i="2"/>
  <c r="H48" i="2"/>
  <c r="H49" i="2"/>
  <c r="H50" i="2"/>
  <c r="H51" i="2"/>
  <c r="H52" i="2"/>
  <c r="H54" i="2"/>
  <c r="H55" i="2"/>
  <c r="H56" i="2"/>
  <c r="H57" i="2"/>
  <c r="H58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1" i="2"/>
  <c r="H82" i="2"/>
  <c r="H83" i="2"/>
  <c r="H84" i="2"/>
  <c r="H85" i="2"/>
  <c r="H86" i="2"/>
  <c r="H87" i="2"/>
  <c r="H89" i="2"/>
  <c r="H7" i="2"/>
  <c r="H8" i="2"/>
  <c r="H9" i="2"/>
  <c r="H10" i="2"/>
  <c r="H11" i="2"/>
  <c r="H12" i="2"/>
  <c r="H13" i="2"/>
  <c r="H14" i="2"/>
  <c r="H6" i="2"/>
</calcChain>
</file>

<file path=xl/sharedStrings.xml><?xml version="1.0" encoding="utf-8"?>
<sst xmlns="http://schemas.openxmlformats.org/spreadsheetml/2006/main" count="411" uniqueCount="218">
  <si>
    <t>1.</t>
  </si>
  <si>
    <t>SINAPI</t>
  </si>
  <si>
    <t>1.1.</t>
  </si>
  <si>
    <t>SERVIÇOS INICIAIS</t>
  </si>
  <si>
    <t>1.1.0.1.</t>
  </si>
  <si>
    <t>103689</t>
  </si>
  <si>
    <t>FORNECIMENTO E INSTALAÇÃO DE PLACA DE OBRA COM CHAPA GALVANIZADA E ESTRUTURA DE MADEIRA. AF_03/2022_PS</t>
  </si>
  <si>
    <t>M2</t>
  </si>
  <si>
    <t>1.1.0.2.</t>
  </si>
  <si>
    <t>SINAPI-I</t>
  </si>
  <si>
    <t>13244</t>
  </si>
  <si>
    <t xml:space="preserve">CONE DE SINALIZACAO EM PVC RIGIDO COM FAIXA REFLETIVA, H = 70 / 76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</si>
  <si>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    </t>
  </si>
  <si>
    <t>1.1.0.3.</t>
  </si>
  <si>
    <t>37524</t>
  </si>
  <si>
    <t xml:space="preserve">TELA PLASTICA LARANJA, TIPO TAPUME PARA SINALIZACAO, MALHA RETANGULAR, ROLO 1.20 X 50 M (L X 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</si>
  <si>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     </t>
  </si>
  <si>
    <t>1.1.0.4.</t>
  </si>
  <si>
    <t>90778</t>
  </si>
  <si>
    <t>ENGENHEIRO CIVIL DE OBRA PLENO COM ENCARGOS COMPLEMENTARES</t>
  </si>
  <si>
    <t>H</t>
  </si>
  <si>
    <t>1.1.0.5.</t>
  </si>
  <si>
    <t>90781</t>
  </si>
  <si>
    <t>TOPOGRAFO COM ENCARGOS COMPLEMENTARES</t>
  </si>
  <si>
    <t>1.1.0.6.</t>
  </si>
  <si>
    <t>M3</t>
  </si>
  <si>
    <t>1.1.0.7.</t>
  </si>
  <si>
    <t>104796</t>
  </si>
  <si>
    <t>DEMOLIÇÃO DE GUIAS, SARJETAS OU SARJETÕES, DE FORMA MECANIZADA, SEM REAPROVEITAMENTO. AF_09/2023</t>
  </si>
  <si>
    <t>M</t>
  </si>
  <si>
    <t>1.1.0.8.</t>
  </si>
  <si>
    <t>1.2.</t>
  </si>
  <si>
    <t>95875</t>
  </si>
  <si>
    <t>TRANSPORTE COM CAMINHÃO BASCULANTE DE 10 M³, EM VIA URBANA PAVIMENTADA, DMT ATÉ 30 KM (UNIDADE: M3XKM). AF_07/2020</t>
  </si>
  <si>
    <t>M3XKM</t>
  </si>
  <si>
    <t>1.3.</t>
  </si>
  <si>
    <t>1.3.0.1.</t>
  </si>
  <si>
    <t>Composição</t>
  </si>
  <si>
    <t>038</t>
  </si>
  <si>
    <t>TUBO DE CONCRETO ARMADO 600MM COM ENCAIXE PONTA E BOLSA, CLASSE PA-2, PARA REDES COLETORAS DE ÁGUAS PLUVIAIS - FORNECIMENTO E ASSENTAMENTO</t>
  </si>
  <si>
    <t>T</t>
  </si>
  <si>
    <t>101463</t>
  </si>
  <si>
    <t>CARGA, MANOBRA E DESCARGA DE TUBOS DE CONCRETO, DN 600 MM, EM CAMINHÃO CARROCERIA COM GUINDAUTO (MUNCK) 11,7 TM. AF_07/2020</t>
  </si>
  <si>
    <t>1.4.</t>
  </si>
  <si>
    <t>1.4.0.1.</t>
  </si>
  <si>
    <t>UN</t>
  </si>
  <si>
    <t>1.4.0.2.</t>
  </si>
  <si>
    <t>1.4.0.3.</t>
  </si>
  <si>
    <t>1.4.0.4.</t>
  </si>
  <si>
    <t>M²</t>
  </si>
  <si>
    <t>1.4.0.5.</t>
  </si>
  <si>
    <t>1.5.</t>
  </si>
  <si>
    <t>1.5.0.1.</t>
  </si>
  <si>
    <t>1.5.0.2.</t>
  </si>
  <si>
    <t>43665</t>
  </si>
  <si>
    <t xml:space="preserve">PERFIL "U" SIMPLES, EM CHAPA DOBRADA DE ACO LAMINADO, E = 4,75 MM, H = 100 MM, L = 75 MM (8,74 KG/M)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</si>
  <si>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  </t>
  </si>
  <si>
    <t>047</t>
  </si>
  <si>
    <t>LIMPEZA GERAL FINAL DE OBRA</t>
  </si>
  <si>
    <t>050</t>
  </si>
  <si>
    <t>93358</t>
  </si>
  <si>
    <t>ITEM</t>
  </si>
  <si>
    <t>FONTE</t>
  </si>
  <si>
    <t>CÓDIGO</t>
  </si>
  <si>
    <t>DESCRIÇÃO</t>
  </si>
  <si>
    <t>UNIDADE</t>
  </si>
  <si>
    <t>QUANTIDADE</t>
  </si>
  <si>
    <t>CUSTO UNITÁRIO (SEM BDI) (R$)</t>
  </si>
  <si>
    <t>PREÇO UNITÁRIO (COM BDI) (R$)</t>
  </si>
  <si>
    <t>PREÇO TOTAL (R$)</t>
  </si>
  <si>
    <t>EXECUÇÃO DE PASSEIO E PAVIMENTAÇÃO ASFÁLTICA</t>
  </si>
  <si>
    <t>OBRA DE PASSEIO  E PAVIMENTAÇÃO ASFÁLTICA NA HONORINO MORO</t>
  </si>
  <si>
    <t>10776</t>
  </si>
  <si>
    <t xml:space="preserve">LOCACAO DE CONTAINER 2,30 X 6,00 M, ALT. 2,50 M, PARA ESCRITORIO, SEM DIVISORIAS INTERNAS E SEM SANITARIO (NAO INCLUI MOBILIZACAO/DESMOBILIZACAO)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</si>
  <si>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99062</t>
  </si>
  <si>
    <t>MARCAÇÃO DE PONTOS EM GABARITO OU CAVALETE. AF_03/2024</t>
  </si>
  <si>
    <t>104798</t>
  </si>
  <si>
    <t>REMOÇÃO DE SUPORTE METÁLICO OU DE MADEIRA PARA PLACAS DE SINALIZAÇÃO VIÁRIA, DE FORMA MANUAL, SEM REAPROVEITAMENTO. AF_09/2023</t>
  </si>
  <si>
    <t>1.1.0.9.</t>
  </si>
  <si>
    <t>REGULARIZAÇÃO SOLO</t>
  </si>
  <si>
    <t>1.2.0.1.</t>
  </si>
  <si>
    <t>101134</t>
  </si>
  <si>
    <t>ESCAVAÇÃO HORIZONTAL, INCLUINDO CARGA, DESCARGA E TRANSPORTE EM SOLO DE 1A CATEGORIA COM TRATOR DE ESTEIRAS (100HP/LÂMINA: 2,19M3) E CAMINHÃO BASCULANTE DE 10M3, DMT ATÉ 200M. AF_07/2020</t>
  </si>
  <si>
    <t>1.2.0.2.</t>
  </si>
  <si>
    <t>96399</t>
  </si>
  <si>
    <t>CONSTRUÇÃO DE BASE E SUB-BASE PARA PAVIMENTAÇÃO DE RACHÃO, COM ESPESSURA DE 40 CM - EXCLUSIVE CARGA E TRANSPORTE. AF_09/2024</t>
  </si>
  <si>
    <t>1.2.0.3.</t>
  </si>
  <si>
    <t>100977</t>
  </si>
  <si>
    <t>CARGA, MANOBRA E DESCARGA DE SOLOS E MATERIAIS GRANULARES EM CAMINHÃO BASCULANTE 6 M³ - CARGA COM ESCAVADEIRA HIDRÁULICA (CAÇAMBA DE 1,20 M³ / 155 HP) E DESCARGA LIVRE (UNIDADE: M3). AF_07/2020</t>
  </si>
  <si>
    <t>1.2.0.4.</t>
  </si>
  <si>
    <t>CONTENÇÃO</t>
  </si>
  <si>
    <t>055</t>
  </si>
  <si>
    <t>CORTINA DE CONTENÇÃO EM CONCRETO ARMADO H=1,5 M, EM FORMATO L, CONCRETO C-30, INCLUSO ESCAVAÇÃO, LASTRO, CAIXARIA EM MADEIRITE, REATERRO COM RACHÃO, DRENO PEAD, LONA E MANTA GEOTÊXTIL, CONFORME DETALHE DE PROJETO</t>
  </si>
  <si>
    <t>PASSEIO</t>
  </si>
  <si>
    <t>054</t>
  </si>
  <si>
    <t>EXECUÇÃO DE PASSEIO (CALÇADA) EM CONCRETO 40MPA, ACABAMENTO VASSOURADO, ESPESSURA 8CM, ARMADO</t>
  </si>
  <si>
    <t>ESCAVAÇÃO MANUAL DE VALA. AF_09/2024</t>
  </si>
  <si>
    <t>056</t>
  </si>
  <si>
    <t>EXECUÇÃO DE PAVIMENTO DE CONCRETO ARMADO (PCA), FCK = 40 MPA, ESPESSURA 17,5CM</t>
  </si>
  <si>
    <t>89565</t>
  </si>
  <si>
    <t>JUNÇÃO SIMPLES, PVC, SERIE R, ÁGUA PLUVIAL, DN 75 X 75 MM, JUNTA ELÁSTICA, FORNECIDO E INSTALADO EM RAMAL DE ENCAMINHAMENTO. AF_06/2022</t>
  </si>
  <si>
    <t>89511</t>
  </si>
  <si>
    <t>TUBO PVC, SÉRIE R, ÁGUA PLUVIAL, DN 75 MM, FORNECIDO E INSTALADO EM RAMAL DE ENCAMINHAMENTO. AF_06/2022</t>
  </si>
  <si>
    <t>PINTURA</t>
  </si>
  <si>
    <t>99814</t>
  </si>
  <si>
    <t>LIMPEZA DE SUPERFÍCIE COM JATO DE ALTA PRESSÃO. AF_04/2019</t>
  </si>
  <si>
    <t>SICRO</t>
  </si>
  <si>
    <t>5213409</t>
  </si>
  <si>
    <t>PINTURA DE SETAS E ZEBRADOS COM TERMOPLÁSTICO POR EXTRUSÃO - ESPESSURA DE 3,0MM - FAIXA DE PEDESTRES E SINALIZAÇÃO HORIZONTAL</t>
  </si>
  <si>
    <t>1.6.</t>
  </si>
  <si>
    <t>ACESSIBILIDADE</t>
  </si>
  <si>
    <t>1.6.0.1.</t>
  </si>
  <si>
    <t>057</t>
  </si>
  <si>
    <t>RAMPA DE ACESSIBILIDADE EM CONCRETO USINADO, EM CALÇADA NOVA COM LARGURA MAIOR OU IGUAL À 3,00M FCK 40MPA, COM PISO PODOTÁTIL, AF_03/2024</t>
  </si>
  <si>
    <t>1.6.0.2.</t>
  </si>
  <si>
    <t>058</t>
  </si>
  <si>
    <t>PISO PODOTÁTIL DE ALERTA OU DIRECIONAL, DE CONCRETO, ASSENTADO SOBRE ARGAMASSA. AF_03/2024</t>
  </si>
  <si>
    <t>1.7.</t>
  </si>
  <si>
    <t>PAVIMENTAÇÃO ASFÁLTICA</t>
  </si>
  <si>
    <t>1.7.1.</t>
  </si>
  <si>
    <t>1.7.1.1.</t>
  </si>
  <si>
    <t>97636</t>
  </si>
  <si>
    <t>DEMOLIÇÃO PARCIAL DE PAVIMENTO ASFÁLTICO, DE FORMA MECANIZADA, SEM REAPROVEITAMENTO. AF_09/2023</t>
  </si>
  <si>
    <t>1.7.1.2.</t>
  </si>
  <si>
    <t>101140</t>
  </si>
  <si>
    <t>ESCAVAÇÃO HORIZONTAL, INCLUINDO ESCARIFICAÇÃO, CARGA, DESCARGA E TRANSPORTE EM SOLO DE 2A CATEGORIA COM TRATOR DE ESTEIRAS (150HP/LÂMINA: 3,18M3) E CAMINHÃO BASCULANTE DE 10M3, DMT ATÉ 200M. AF_07/2020</t>
  </si>
  <si>
    <t>1.7.2.</t>
  </si>
  <si>
    <t>DRENAGEM</t>
  </si>
  <si>
    <t>1.7.2.1.</t>
  </si>
  <si>
    <t>102323</t>
  </si>
  <si>
    <t>ESCAVAÇÃO MECANIZADA DE VALA COM PROF. ATÉ 1,5 M (MÉDIA MONTANTE E JUSANTE/UMA COMPOSIÇÃO POR TRECHO), RETROESCAV. (0,26 M3), LARG. DE 0,8 M A 1,5 M, EM SOLO DE 2A CATEGORIA, EM LOCAIS COM ALTO NÍVEL DE INTERFERÊNCIA. AF_09/2024</t>
  </si>
  <si>
    <t>1.7.2.2.</t>
  </si>
  <si>
    <t>1.7.2.3.</t>
  </si>
  <si>
    <t>96624</t>
  </si>
  <si>
    <t>LASTRO COM MATERIAL GRANULAR (PEDRA BRITADA N.2), APLICADO EM PISOS OU LAJES SOBRE SOLO, ESPESSURA DE *10 CM*. AF_01/2024</t>
  </si>
  <si>
    <t>1.7.2.4.</t>
  </si>
  <si>
    <t>CAIXA DE COLETA DE ÁGUA PLUVIAL, COM TAMPA DE CONCRETO ARMADO RETANGULAR E-8CM , EM ALVENARIA COM BLOCOS DE CONCRETO, DIMENSÕES INTERNAS: 0,5X1X1 M, INCLUSIVE GUIA CHAPÉU 120</t>
  </si>
  <si>
    <t>1.7.2.5.</t>
  </si>
  <si>
    <t>1.7.2.6.</t>
  </si>
  <si>
    <t>1.7.3.</t>
  </si>
  <si>
    <t>BASE E SUB-BASE</t>
  </si>
  <si>
    <t>1.7.3.1.</t>
  </si>
  <si>
    <t>1.7.3.2.</t>
  </si>
  <si>
    <t>1.7.3.3.</t>
  </si>
  <si>
    <t>1.7.3.4.</t>
  </si>
  <si>
    <t>059</t>
  </si>
  <si>
    <t>CAMADA DE BLOQUEIO PARA PAVIMENTAÇÃO, COM ESPESSURA DE 3CM</t>
  </si>
  <si>
    <t>1.7.3.5.</t>
  </si>
  <si>
    <t>105730</t>
  </si>
  <si>
    <t>CONSTRUÇÃO DE BASE E SUB-BASE PARA PAVIMENTAÇÃO DE BRITA GRADUADA SIMPLES, COM ESPESSURA DE 20 CM - EXCLUSIVE CARGA E TRANSPORTE. AF_09/2024</t>
  </si>
  <si>
    <t>1.7.3.6.</t>
  </si>
  <si>
    <t>1.7.3.7.</t>
  </si>
  <si>
    <t>1.7.4.</t>
  </si>
  <si>
    <t>COMPONENTES ASFÁLTICOS</t>
  </si>
  <si>
    <t>1.7.4.1.</t>
  </si>
  <si>
    <t>060</t>
  </si>
  <si>
    <t>IMPRIMAÇÃO COM ASFALTO DILUÍDO CM-30</t>
  </si>
  <si>
    <t>1.7.4.2.</t>
  </si>
  <si>
    <t>061</t>
  </si>
  <si>
    <t>PINTURA DE LIGAÇÃO COM EMULSÃO ASFÁLTICA RR-2C</t>
  </si>
  <si>
    <t>1.7.4.3.</t>
  </si>
  <si>
    <t>95995</t>
  </si>
  <si>
    <t>EXECUÇÃO DE PAVIMENTO COM APLICAÇÃO DE CONCRETO ASFÁLTICO, CAMADA DE ROLAMENTO - EXCLUSIVE CARGA E TRANSPORTE. AF_11/2019</t>
  </si>
  <si>
    <t>1.7.4.4.</t>
  </si>
  <si>
    <t>100986</t>
  </si>
  <si>
    <t>CARGA DE MISTURA ASFÁLTICA EM CAMINHÃO BASCULANTE 10 M³ (UNIDADE: M3). AF_07/2020</t>
  </si>
  <si>
    <t>1.7.4.5.</t>
  </si>
  <si>
    <t>1.7.5.</t>
  </si>
  <si>
    <t>FAIXA ELEVADA</t>
  </si>
  <si>
    <t>1.7.5.1.</t>
  </si>
  <si>
    <t>96001</t>
  </si>
  <si>
    <t>FRESAGEM DE PAVIMENTO ASFÁLTICO (PROFUNDIDADE ATÉ 5,0 CM) - EXCLUSIVE TRANSPORTE. AF_11/2019</t>
  </si>
  <si>
    <t>1.7.5.2.</t>
  </si>
  <si>
    <t>1.7.5.3.</t>
  </si>
  <si>
    <t>90082</t>
  </si>
  <si>
    <t>ESCAVAÇÃO MECANIZADA DE VALA COM PROF. ATÉ 1,5 M (MÉDIA MONTANTE E JUSANTE/UMA COMPOSIÇÃO POR TRECHO), ESCAVADEIRA (0,8 M3), LARG. DE 1,5 M A 2,5 M, EM SOLO DE 1A CATEGORIA, EM LOCAIS COM ALTO NÍVEL DE INTERFERÊNCIA. AF_09/2024</t>
  </si>
  <si>
    <t>1.7.5.4.</t>
  </si>
  <si>
    <t>1.7.5.5.</t>
  </si>
  <si>
    <t>1.7.5.6.</t>
  </si>
  <si>
    <t>1.7.5.7.</t>
  </si>
  <si>
    <t>1.7.5.8.</t>
  </si>
  <si>
    <t>1.7.5.9.</t>
  </si>
  <si>
    <t>1.7.5.10.</t>
  </si>
  <si>
    <t>1.7.5.11.</t>
  </si>
  <si>
    <t>1.7.5.12.</t>
  </si>
  <si>
    <t>1.7.5.13.</t>
  </si>
  <si>
    <t>1.7.5.14.</t>
  </si>
  <si>
    <t>1.7.5.15.</t>
  </si>
  <si>
    <t>1.7.5.16.</t>
  </si>
  <si>
    <t>1.7.5.17.</t>
  </si>
  <si>
    <t>1.7.5.18.</t>
  </si>
  <si>
    <t>34723</t>
  </si>
  <si>
    <t xml:space="preserve">PLACA DE SINALIZACAO EM CHAPA DE ACO NUM 16 COM PINTURA REFLETIVA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</si>
  <si>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1.7.5.19.</t>
  </si>
  <si>
    <t>91191</t>
  </si>
  <si>
    <t>CHUMBAMENTO PONTUAL EM PASSAGEM DE TUBO COM DIÂMETROS ENTRE 40 MM E 75 MM. AF_09/2023</t>
  </si>
  <si>
    <t>1.7.5.20.</t>
  </si>
  <si>
    <t>41388</t>
  </si>
  <si>
    <t xml:space="preserve">MASTRO SIMPLES GALVANIZADO DIAMETRO NOMINAL 2"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</si>
  <si>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1.7.6.</t>
  </si>
  <si>
    <t>SINALIZAÇÃO</t>
  </si>
  <si>
    <t>1.7.6.1.</t>
  </si>
  <si>
    <t>1.7.6.2.</t>
  </si>
  <si>
    <t>1.7.6.3.</t>
  </si>
  <si>
    <t>5213408</t>
  </si>
  <si>
    <t>PINTURA DE FAIXA COM TERMOPLÁSTICO POR ASPERSÃO - ESPESSURA DE 1,5MM</t>
  </si>
  <si>
    <t>1.7.6.4.</t>
  </si>
  <si>
    <t>5219611</t>
  </si>
  <si>
    <t>TACHA REFLETIVA EM PLASTICO INJETADO - BIDIRECIONAL TIPO IV - FORNECIMENTO E COLOCAÇAO</t>
  </si>
  <si>
    <t>1.7.6.5.</t>
  </si>
  <si>
    <t>1.7.6.6.</t>
  </si>
  <si>
    <t>1.7.6.7.</t>
  </si>
  <si>
    <t>1.8.</t>
  </si>
  <si>
    <t>LIMPEZA FINAL DE OBRA</t>
  </si>
  <si>
    <t>1.8.0.1.</t>
  </si>
  <si>
    <t>OBRA DE PASSEIO EM CONCRETO E PAVIMENTAÇÃO ASFÁLTICA HONORINO MORO</t>
  </si>
  <si>
    <t xml:space="preserve">MES   </t>
  </si>
  <si>
    <t xml:space="preserve">M2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</si>
</sst>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4" borderId="1" xfId="0" applyFill="1" applyBorder="1" applyAlignment="1">
      <alignment horizontal="center"/>
    </xf>
    <xf numFmtId="44" fontId="0" fillId="4" borderId="1" xfId="1" applyFont="1" applyFill="1" applyBorder="1"/>
    <xf numFmtId="44" fontId="0" fillId="4" borderId="1" xfId="0" applyNumberFormat="1" applyFill="1" applyBorder="1"/>
    <xf numFmtId="44" fontId="0" fillId="3" borderId="1" xfId="1" applyFont="1" applyFill="1" applyBorder="1"/>
  </cellXfs>
  <cellStyles count="2">
    <cellStyle name="Moeda" xfId="1" builtinId="4"/>
    <cellStyle name="Normal" xfId="0" builtinId="0"/>
  </cellStyles>
  <dxfs count="3"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q227\Desktop\OBRAS%20WILL\2025\DRENAGEM%206%20MILHOES%202024\Will\Jun&#231;&#227;o%20Henriqueta%20Urussanga\Or&#231;amento\PLANILHA%20ORCAMENTARIA%20DRENAGEM%20PLUVIAL%20CACADOR.xls" TargetMode="External"/><Relationship Id="rId1" Type="http://schemas.openxmlformats.org/officeDocument/2006/relationships/externalLinkPath" Target="/Users/maq227/Desktop/OBRAS%20WILL/2025/DRENAGEM%206%20MILHOES%202024/Will/Jun&#231;&#227;o%20Henriqueta%20Urussanga/Or&#231;amento/PLANILHA%20ORCAMENTARIA%20DRENAGEM%20PLUVIAL%20CACADOR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q227\Desktop\OBRAS%20WILL\Projetos\2025\TREVO%20RDA\PASSEIO\Or&#231;amento\PLANILHA%20M&#218;LTIPLA%20PASSEIO%20HONORINO%20MORO.xls" TargetMode="External"/><Relationship Id="rId1" Type="http://schemas.openxmlformats.org/officeDocument/2006/relationships/externalLinkPath" Target="/Users/maq227/Desktop/OBRAS%20WILL/Projetos/2025/TREVO%20RDA/PASSEIO/Or&#231;amento/PLANILHA%20M&#218;LTIPLA%20PASSEIO%20HONORINO%20MO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>
        <row r="3">
          <cell r="O3">
            <v>1</v>
          </cell>
        </row>
      </sheetData>
      <sheetData sheetId="1">
        <row r="17">
          <cell r="F17" t="str">
            <v>EXECUÇÃO DE DRENAGEM PLUVIAL E ENTRADA DE ÁGUA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>
        <row r="3">
          <cell r="O3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01A70-F440-46BC-BFE1-07B20398461F}">
  <dimension ref="A1:I89"/>
  <sheetViews>
    <sheetView tabSelected="1" zoomScaleNormal="100" workbookViewId="0">
      <selection activeCell="D10" sqref="D10"/>
    </sheetView>
  </sheetViews>
  <sheetFormatPr defaultRowHeight="15" x14ac:dyDescent="0.25"/>
  <cols>
    <col min="1" max="1" width="7.85546875" customWidth="1"/>
    <col min="2" max="2" width="11.7109375" bestFit="1" customWidth="1"/>
    <col min="3" max="3" width="8.28515625" bestFit="1" customWidth="1"/>
    <col min="4" max="4" width="69.85546875" customWidth="1"/>
    <col min="6" max="6" width="13.140625" bestFit="1" customWidth="1"/>
    <col min="7" max="8" width="12.140625" bestFit="1" customWidth="1"/>
    <col min="9" max="9" width="14.28515625" bestFit="1" customWidth="1"/>
  </cols>
  <sheetData>
    <row r="1" spans="1:9" ht="15.75" x14ac:dyDescent="0.25">
      <c r="A1" s="10" t="s">
        <v>215</v>
      </c>
      <c r="B1" s="10"/>
      <c r="C1" s="10"/>
      <c r="D1" s="10"/>
      <c r="E1" s="10"/>
      <c r="F1" s="10"/>
      <c r="G1" s="10"/>
      <c r="H1" s="10"/>
      <c r="I1" s="10"/>
    </row>
    <row r="2" spans="1:9" ht="60" x14ac:dyDescent="0.25">
      <c r="A2" s="2" t="s">
        <v>61</v>
      </c>
      <c r="B2" s="2" t="s">
        <v>62</v>
      </c>
      <c r="C2" s="2" t="s">
        <v>63</v>
      </c>
      <c r="D2" s="2" t="s">
        <v>64</v>
      </c>
      <c r="E2" s="2" t="s">
        <v>65</v>
      </c>
      <c r="F2" s="2" t="s">
        <v>66</v>
      </c>
      <c r="G2" s="3" t="s">
        <v>67</v>
      </c>
      <c r="H2" s="3" t="s">
        <v>68</v>
      </c>
      <c r="I2" s="3" t="s">
        <v>69</v>
      </c>
    </row>
    <row r="3" spans="1:9" x14ac:dyDescent="0.25">
      <c r="A3" s="9" t="s">
        <v>70</v>
      </c>
      <c r="B3" s="9"/>
      <c r="C3" s="9"/>
      <c r="D3" s="9"/>
      <c r="E3" s="9"/>
      <c r="F3" s="9"/>
      <c r="G3" s="9"/>
      <c r="H3" s="9"/>
      <c r="I3" s="9"/>
    </row>
    <row r="4" spans="1:9" x14ac:dyDescent="0.25">
      <c r="A4" s="4" t="s">
        <v>0</v>
      </c>
      <c r="B4" s="4" t="s">
        <v>1</v>
      </c>
      <c r="C4" s="4"/>
      <c r="D4" s="8" t="s">
        <v>71</v>
      </c>
      <c r="E4" s="4"/>
      <c r="F4" s="4"/>
      <c r="G4" s="4"/>
      <c r="H4" s="4"/>
      <c r="I4" s="4"/>
    </row>
    <row r="5" spans="1:9" x14ac:dyDescent="0.25">
      <c r="A5" s="11" t="s">
        <v>2</v>
      </c>
      <c r="B5" s="11" t="s">
        <v>1</v>
      </c>
      <c r="C5" s="11"/>
      <c r="D5" s="12" t="s">
        <v>3</v>
      </c>
      <c r="E5" s="11"/>
      <c r="F5" s="11"/>
      <c r="G5" s="11"/>
      <c r="H5" s="11"/>
      <c r="I5" s="18">
        <f>SUM(I6:I14)</f>
        <v>17319.22</v>
      </c>
    </row>
    <row r="6" spans="1:9" x14ac:dyDescent="0.25">
      <c r="A6" s="13" t="s">
        <v>4</v>
      </c>
      <c r="B6" s="13" t="s">
        <v>1</v>
      </c>
      <c r="C6" s="13" t="s">
        <v>5</v>
      </c>
      <c r="D6" s="1" t="s">
        <v>6</v>
      </c>
      <c r="E6" s="14" t="s">
        <v>7</v>
      </c>
      <c r="F6" s="15">
        <v>4.5</v>
      </c>
      <c r="G6" s="15">
        <v>465.29</v>
      </c>
      <c r="H6" s="15">
        <f>G6*1.235</f>
        <v>574.63</v>
      </c>
      <c r="I6" s="15">
        <f>F6*H6</f>
        <v>2585.84</v>
      </c>
    </row>
    <row r="7" spans="1:9" x14ac:dyDescent="0.25">
      <c r="A7" s="13" t="s">
        <v>8</v>
      </c>
      <c r="B7" s="13" t="s">
        <v>9</v>
      </c>
      <c r="C7" s="13" t="s">
        <v>10</v>
      </c>
      <c r="D7" s="1" t="s">
        <v>11</v>
      </c>
      <c r="E7" s="14" t="s">
        <v>12</v>
      </c>
      <c r="F7" s="15">
        <v>30</v>
      </c>
      <c r="G7" s="15">
        <v>50.18</v>
      </c>
      <c r="H7" s="15">
        <f t="shared" ref="H7:H70" si="0">G7*1.235</f>
        <v>61.97</v>
      </c>
      <c r="I7" s="15">
        <f t="shared" ref="I7:I70" si="1">F7*H7</f>
        <v>1859.1</v>
      </c>
    </row>
    <row r="8" spans="1:9" x14ac:dyDescent="0.25">
      <c r="A8" s="13" t="s">
        <v>13</v>
      </c>
      <c r="B8" s="13" t="s">
        <v>9</v>
      </c>
      <c r="C8" s="13" t="s">
        <v>14</v>
      </c>
      <c r="D8" s="1" t="s">
        <v>15</v>
      </c>
      <c r="E8" s="14" t="s">
        <v>16</v>
      </c>
      <c r="F8" s="15">
        <v>230</v>
      </c>
      <c r="G8" s="15">
        <v>2.2799999999999998</v>
      </c>
      <c r="H8" s="15">
        <f t="shared" si="0"/>
        <v>2.82</v>
      </c>
      <c r="I8" s="15">
        <f t="shared" si="1"/>
        <v>648.6</v>
      </c>
    </row>
    <row r="9" spans="1:9" x14ac:dyDescent="0.25">
      <c r="A9" s="13" t="s">
        <v>17</v>
      </c>
      <c r="B9" s="13" t="s">
        <v>9</v>
      </c>
      <c r="C9" s="13" t="s">
        <v>72</v>
      </c>
      <c r="D9" s="1" t="s">
        <v>73</v>
      </c>
      <c r="E9" s="14" t="s">
        <v>216</v>
      </c>
      <c r="F9" s="15">
        <v>6</v>
      </c>
      <c r="G9" s="15">
        <v>650.39</v>
      </c>
      <c r="H9" s="15">
        <f t="shared" si="0"/>
        <v>803.23</v>
      </c>
      <c r="I9" s="15">
        <f t="shared" si="1"/>
        <v>4819.38</v>
      </c>
    </row>
    <row r="10" spans="1:9" x14ac:dyDescent="0.25">
      <c r="A10" s="13" t="s">
        <v>21</v>
      </c>
      <c r="B10" s="13" t="s">
        <v>1</v>
      </c>
      <c r="C10" s="13" t="s">
        <v>18</v>
      </c>
      <c r="D10" s="1" t="s">
        <v>19</v>
      </c>
      <c r="E10" s="14" t="s">
        <v>20</v>
      </c>
      <c r="F10" s="15">
        <v>24</v>
      </c>
      <c r="G10" s="15">
        <v>132.52000000000001</v>
      </c>
      <c r="H10" s="15">
        <f t="shared" si="0"/>
        <v>163.66</v>
      </c>
      <c r="I10" s="15">
        <f t="shared" si="1"/>
        <v>3927.84</v>
      </c>
    </row>
    <row r="11" spans="1:9" x14ac:dyDescent="0.25">
      <c r="A11" s="13" t="s">
        <v>24</v>
      </c>
      <c r="B11" s="13" t="s">
        <v>1</v>
      </c>
      <c r="C11" s="13" t="s">
        <v>22</v>
      </c>
      <c r="D11" s="1" t="s">
        <v>23</v>
      </c>
      <c r="E11" s="14" t="s">
        <v>20</v>
      </c>
      <c r="F11" s="15">
        <v>12</v>
      </c>
      <c r="G11" s="15">
        <v>29.85</v>
      </c>
      <c r="H11" s="15">
        <f t="shared" si="0"/>
        <v>36.86</v>
      </c>
      <c r="I11" s="15">
        <f t="shared" si="1"/>
        <v>442.32</v>
      </c>
    </row>
    <row r="12" spans="1:9" x14ac:dyDescent="0.25">
      <c r="A12" s="13" t="s">
        <v>26</v>
      </c>
      <c r="B12" s="13" t="s">
        <v>1</v>
      </c>
      <c r="C12" s="13" t="s">
        <v>74</v>
      </c>
      <c r="D12" s="1" t="s">
        <v>75</v>
      </c>
      <c r="E12" s="14" t="s">
        <v>45</v>
      </c>
      <c r="F12" s="15">
        <v>150</v>
      </c>
      <c r="G12" s="15">
        <v>2.33</v>
      </c>
      <c r="H12" s="15">
        <f t="shared" si="0"/>
        <v>2.88</v>
      </c>
      <c r="I12" s="15">
        <f t="shared" si="1"/>
        <v>432</v>
      </c>
    </row>
    <row r="13" spans="1:9" x14ac:dyDescent="0.25">
      <c r="A13" s="13" t="s">
        <v>30</v>
      </c>
      <c r="B13" s="13" t="s">
        <v>1</v>
      </c>
      <c r="C13" s="13" t="s">
        <v>76</v>
      </c>
      <c r="D13" s="1" t="s">
        <v>77</v>
      </c>
      <c r="E13" s="14" t="s">
        <v>45</v>
      </c>
      <c r="F13" s="15">
        <v>9</v>
      </c>
      <c r="G13" s="15">
        <v>15</v>
      </c>
      <c r="H13" s="15">
        <f t="shared" si="0"/>
        <v>18.53</v>
      </c>
      <c r="I13" s="15">
        <f t="shared" si="1"/>
        <v>166.77</v>
      </c>
    </row>
    <row r="14" spans="1:9" x14ac:dyDescent="0.25">
      <c r="A14" s="13" t="s">
        <v>78</v>
      </c>
      <c r="B14" s="13" t="s">
        <v>1</v>
      </c>
      <c r="C14" s="13" t="s">
        <v>27</v>
      </c>
      <c r="D14" s="1" t="s">
        <v>28</v>
      </c>
      <c r="E14" s="14" t="s">
        <v>29</v>
      </c>
      <c r="F14" s="15">
        <v>130.76</v>
      </c>
      <c r="G14" s="15">
        <v>15.09</v>
      </c>
      <c r="H14" s="15">
        <f t="shared" si="0"/>
        <v>18.64</v>
      </c>
      <c r="I14" s="15">
        <f t="shared" si="1"/>
        <v>2437.37</v>
      </c>
    </row>
    <row r="15" spans="1:9" x14ac:dyDescent="0.25">
      <c r="A15" s="11" t="s">
        <v>31</v>
      </c>
      <c r="B15" s="11" t="s">
        <v>1</v>
      </c>
      <c r="C15" s="11"/>
      <c r="D15" s="12" t="s">
        <v>79</v>
      </c>
      <c r="E15" s="16"/>
      <c r="F15" s="17"/>
      <c r="G15" s="17"/>
      <c r="H15" s="17"/>
      <c r="I15" s="17">
        <f>SUM(I16:I19)</f>
        <v>153632.76</v>
      </c>
    </row>
    <row r="16" spans="1:9" ht="30" x14ac:dyDescent="0.25">
      <c r="A16" s="13" t="s">
        <v>80</v>
      </c>
      <c r="B16" s="13" t="s">
        <v>1</v>
      </c>
      <c r="C16" s="13" t="s">
        <v>81</v>
      </c>
      <c r="D16" s="1" t="s">
        <v>82</v>
      </c>
      <c r="E16" s="14" t="s">
        <v>25</v>
      </c>
      <c r="F16" s="15">
        <v>487.63</v>
      </c>
      <c r="G16" s="15">
        <v>16.32</v>
      </c>
      <c r="H16" s="15">
        <f t="shared" si="0"/>
        <v>20.16</v>
      </c>
      <c r="I16" s="15">
        <f t="shared" si="1"/>
        <v>9830.6200000000008</v>
      </c>
    </row>
    <row r="17" spans="1:9" x14ac:dyDescent="0.25">
      <c r="A17" s="13" t="s">
        <v>83</v>
      </c>
      <c r="B17" s="13" t="s">
        <v>1</v>
      </c>
      <c r="C17" s="13" t="s">
        <v>84</v>
      </c>
      <c r="D17" s="1" t="s">
        <v>85</v>
      </c>
      <c r="E17" s="14" t="s">
        <v>25</v>
      </c>
      <c r="F17" s="15">
        <v>665.8</v>
      </c>
      <c r="G17" s="15">
        <v>132.86000000000001</v>
      </c>
      <c r="H17" s="15">
        <f t="shared" si="0"/>
        <v>164.08</v>
      </c>
      <c r="I17" s="15">
        <f t="shared" si="1"/>
        <v>109244.46</v>
      </c>
    </row>
    <row r="18" spans="1:9" ht="30" x14ac:dyDescent="0.25">
      <c r="A18" s="13" t="s">
        <v>86</v>
      </c>
      <c r="B18" s="13" t="s">
        <v>1</v>
      </c>
      <c r="C18" s="13" t="s">
        <v>87</v>
      </c>
      <c r="D18" s="1" t="s">
        <v>88</v>
      </c>
      <c r="E18" s="14" t="s">
        <v>25</v>
      </c>
      <c r="F18" s="15">
        <v>665.8</v>
      </c>
      <c r="G18" s="15">
        <v>8</v>
      </c>
      <c r="H18" s="15">
        <f t="shared" si="0"/>
        <v>9.8800000000000008</v>
      </c>
      <c r="I18" s="15">
        <f t="shared" si="1"/>
        <v>6578.1</v>
      </c>
    </row>
    <row r="19" spans="1:9" x14ac:dyDescent="0.25">
      <c r="A19" s="13" t="s">
        <v>89</v>
      </c>
      <c r="B19" s="13" t="s">
        <v>1</v>
      </c>
      <c r="C19" s="13" t="s">
        <v>32</v>
      </c>
      <c r="D19" s="1" t="s">
        <v>33</v>
      </c>
      <c r="E19" s="14" t="s">
        <v>34</v>
      </c>
      <c r="F19" s="15">
        <v>9054.8799999999992</v>
      </c>
      <c r="G19" s="15">
        <v>2.5</v>
      </c>
      <c r="H19" s="15">
        <f t="shared" si="0"/>
        <v>3.09</v>
      </c>
      <c r="I19" s="15">
        <f t="shared" si="1"/>
        <v>27979.58</v>
      </c>
    </row>
    <row r="20" spans="1:9" x14ac:dyDescent="0.25">
      <c r="A20" s="11" t="s">
        <v>35</v>
      </c>
      <c r="B20" s="11" t="s">
        <v>37</v>
      </c>
      <c r="C20" s="11"/>
      <c r="D20" s="12" t="s">
        <v>90</v>
      </c>
      <c r="E20" s="16"/>
      <c r="F20" s="17"/>
      <c r="G20" s="17"/>
      <c r="H20" s="17"/>
      <c r="I20" s="17">
        <f>I21</f>
        <v>90875</v>
      </c>
    </row>
    <row r="21" spans="1:9" ht="30" x14ac:dyDescent="0.25">
      <c r="A21" s="13" t="s">
        <v>36</v>
      </c>
      <c r="B21" s="13" t="s">
        <v>37</v>
      </c>
      <c r="C21" s="13" t="s">
        <v>91</v>
      </c>
      <c r="D21" s="1" t="s">
        <v>92</v>
      </c>
      <c r="E21" s="14" t="s">
        <v>29</v>
      </c>
      <c r="F21" s="15">
        <v>100</v>
      </c>
      <c r="G21" s="15">
        <v>735.83</v>
      </c>
      <c r="H21" s="15">
        <f t="shared" si="0"/>
        <v>908.75</v>
      </c>
      <c r="I21" s="15">
        <f t="shared" si="1"/>
        <v>90875</v>
      </c>
    </row>
    <row r="22" spans="1:9" x14ac:dyDescent="0.25">
      <c r="A22" s="11" t="s">
        <v>43</v>
      </c>
      <c r="B22" s="11" t="s">
        <v>1</v>
      </c>
      <c r="C22" s="11"/>
      <c r="D22" s="12" t="s">
        <v>93</v>
      </c>
      <c r="E22" s="16"/>
      <c r="F22" s="17"/>
      <c r="G22" s="17"/>
      <c r="H22" s="17"/>
      <c r="I22" s="17">
        <f>SUM(I23:I27)</f>
        <v>479293.55</v>
      </c>
    </row>
    <row r="23" spans="1:9" x14ac:dyDescent="0.25">
      <c r="A23" s="13" t="s">
        <v>44</v>
      </c>
      <c r="B23" s="13" t="s">
        <v>37</v>
      </c>
      <c r="C23" s="13" t="s">
        <v>94</v>
      </c>
      <c r="D23" s="1" t="s">
        <v>95</v>
      </c>
      <c r="E23" s="14" t="s">
        <v>49</v>
      </c>
      <c r="F23" s="15">
        <v>1621.91</v>
      </c>
      <c r="G23" s="15">
        <v>199.8</v>
      </c>
      <c r="H23" s="15">
        <f t="shared" si="0"/>
        <v>246.75</v>
      </c>
      <c r="I23" s="15">
        <f t="shared" si="1"/>
        <v>400206.29</v>
      </c>
    </row>
    <row r="24" spans="1:9" x14ac:dyDescent="0.25">
      <c r="A24" s="13" t="s">
        <v>46</v>
      </c>
      <c r="B24" s="13" t="s">
        <v>1</v>
      </c>
      <c r="C24" s="13" t="s">
        <v>60</v>
      </c>
      <c r="D24" s="1" t="s">
        <v>96</v>
      </c>
      <c r="E24" s="14" t="s">
        <v>25</v>
      </c>
      <c r="F24" s="15">
        <v>25.96</v>
      </c>
      <c r="G24" s="15">
        <v>93.43</v>
      </c>
      <c r="H24" s="15">
        <f t="shared" si="0"/>
        <v>115.39</v>
      </c>
      <c r="I24" s="15">
        <f t="shared" si="1"/>
        <v>2995.52</v>
      </c>
    </row>
    <row r="25" spans="1:9" x14ac:dyDescent="0.25">
      <c r="A25" s="13" t="s">
        <v>47</v>
      </c>
      <c r="B25" s="13" t="s">
        <v>37</v>
      </c>
      <c r="C25" s="13" t="s">
        <v>97</v>
      </c>
      <c r="D25" s="1" t="s">
        <v>98</v>
      </c>
      <c r="E25" s="14" t="s">
        <v>7</v>
      </c>
      <c r="F25" s="15">
        <v>236</v>
      </c>
      <c r="G25" s="15">
        <v>257.85000000000002</v>
      </c>
      <c r="H25" s="15">
        <f t="shared" si="0"/>
        <v>318.44</v>
      </c>
      <c r="I25" s="15">
        <f t="shared" si="1"/>
        <v>75151.839999999997</v>
      </c>
    </row>
    <row r="26" spans="1:9" x14ac:dyDescent="0.25">
      <c r="A26" s="13" t="s">
        <v>48</v>
      </c>
      <c r="B26" s="13" t="s">
        <v>1</v>
      </c>
      <c r="C26" s="13" t="s">
        <v>99</v>
      </c>
      <c r="D26" s="1" t="s">
        <v>100</v>
      </c>
      <c r="E26" s="14" t="s">
        <v>45</v>
      </c>
      <c r="F26" s="15">
        <v>6</v>
      </c>
      <c r="G26" s="15">
        <v>50.68</v>
      </c>
      <c r="H26" s="15">
        <f t="shared" si="0"/>
        <v>62.59</v>
      </c>
      <c r="I26" s="15">
        <f t="shared" si="1"/>
        <v>375.54</v>
      </c>
    </row>
    <row r="27" spans="1:9" x14ac:dyDescent="0.25">
      <c r="A27" s="13" t="s">
        <v>50</v>
      </c>
      <c r="B27" s="13" t="s">
        <v>1</v>
      </c>
      <c r="C27" s="13" t="s">
        <v>101</v>
      </c>
      <c r="D27" s="1" t="s">
        <v>102</v>
      </c>
      <c r="E27" s="14" t="s">
        <v>29</v>
      </c>
      <c r="F27" s="15">
        <v>12</v>
      </c>
      <c r="G27" s="15">
        <v>38.08</v>
      </c>
      <c r="H27" s="15">
        <f t="shared" si="0"/>
        <v>47.03</v>
      </c>
      <c r="I27" s="15">
        <f t="shared" si="1"/>
        <v>564.36</v>
      </c>
    </row>
    <row r="28" spans="1:9" x14ac:dyDescent="0.25">
      <c r="A28" s="11" t="s">
        <v>51</v>
      </c>
      <c r="B28" s="11" t="s">
        <v>1</v>
      </c>
      <c r="C28" s="11"/>
      <c r="D28" s="12" t="s">
        <v>103</v>
      </c>
      <c r="E28" s="16"/>
      <c r="F28" s="17"/>
      <c r="G28" s="17"/>
      <c r="H28" s="17"/>
      <c r="I28" s="17">
        <f>SUM(I29:I30)</f>
        <v>4626.05</v>
      </c>
    </row>
    <row r="29" spans="1:9" x14ac:dyDescent="0.25">
      <c r="A29" s="13" t="s">
        <v>52</v>
      </c>
      <c r="B29" s="13" t="s">
        <v>1</v>
      </c>
      <c r="C29" s="13" t="s">
        <v>104</v>
      </c>
      <c r="D29" s="1" t="s">
        <v>105</v>
      </c>
      <c r="E29" s="14" t="s">
        <v>7</v>
      </c>
      <c r="F29" s="15">
        <v>180</v>
      </c>
      <c r="G29" s="15">
        <v>2.15</v>
      </c>
      <c r="H29" s="15">
        <f t="shared" si="0"/>
        <v>2.66</v>
      </c>
      <c r="I29" s="15">
        <f t="shared" si="1"/>
        <v>478.8</v>
      </c>
    </row>
    <row r="30" spans="1:9" x14ac:dyDescent="0.25">
      <c r="A30" s="13" t="s">
        <v>53</v>
      </c>
      <c r="B30" s="13" t="s">
        <v>106</v>
      </c>
      <c r="C30" s="13" t="s">
        <v>107</v>
      </c>
      <c r="D30" s="1" t="s">
        <v>108</v>
      </c>
      <c r="E30" s="14" t="s">
        <v>7</v>
      </c>
      <c r="F30" s="15">
        <v>33.6</v>
      </c>
      <c r="G30" s="15">
        <v>99.94</v>
      </c>
      <c r="H30" s="15">
        <f t="shared" si="0"/>
        <v>123.43</v>
      </c>
      <c r="I30" s="15">
        <f t="shared" si="1"/>
        <v>4147.25</v>
      </c>
    </row>
    <row r="31" spans="1:9" x14ac:dyDescent="0.25">
      <c r="A31" s="11" t="s">
        <v>109</v>
      </c>
      <c r="B31" s="11" t="s">
        <v>1</v>
      </c>
      <c r="C31" s="11"/>
      <c r="D31" s="12" t="s">
        <v>110</v>
      </c>
      <c r="E31" s="16"/>
      <c r="F31" s="17"/>
      <c r="G31" s="17"/>
      <c r="H31" s="17"/>
      <c r="I31" s="17">
        <f>SUM(I32:I33)</f>
        <v>47816.92</v>
      </c>
    </row>
    <row r="32" spans="1:9" x14ac:dyDescent="0.25">
      <c r="A32" s="13" t="s">
        <v>111</v>
      </c>
      <c r="B32" s="13" t="s">
        <v>37</v>
      </c>
      <c r="C32" s="13" t="s">
        <v>112</v>
      </c>
      <c r="D32" s="1" t="s">
        <v>113</v>
      </c>
      <c r="E32" s="14" t="s">
        <v>45</v>
      </c>
      <c r="F32" s="15">
        <v>2</v>
      </c>
      <c r="G32" s="15">
        <v>781.22</v>
      </c>
      <c r="H32" s="15">
        <f t="shared" si="0"/>
        <v>964.81</v>
      </c>
      <c r="I32" s="15">
        <f t="shared" si="1"/>
        <v>1929.62</v>
      </c>
    </row>
    <row r="33" spans="1:9" x14ac:dyDescent="0.25">
      <c r="A33" s="13" t="s">
        <v>114</v>
      </c>
      <c r="B33" s="13" t="s">
        <v>37</v>
      </c>
      <c r="C33" s="13" t="s">
        <v>115</v>
      </c>
      <c r="D33" s="1" t="s">
        <v>116</v>
      </c>
      <c r="E33" s="14" t="s">
        <v>7</v>
      </c>
      <c r="F33" s="15">
        <v>230</v>
      </c>
      <c r="G33" s="15">
        <v>161.55000000000001</v>
      </c>
      <c r="H33" s="15">
        <f t="shared" si="0"/>
        <v>199.51</v>
      </c>
      <c r="I33" s="15">
        <f t="shared" si="1"/>
        <v>45887.3</v>
      </c>
    </row>
    <row r="34" spans="1:9" x14ac:dyDescent="0.25">
      <c r="A34" s="11" t="s">
        <v>117</v>
      </c>
      <c r="B34" s="11" t="s">
        <v>1</v>
      </c>
      <c r="C34" s="11"/>
      <c r="D34" s="12" t="s">
        <v>118</v>
      </c>
      <c r="E34" s="16"/>
      <c r="F34" s="17"/>
      <c r="G34" s="17"/>
      <c r="H34" s="17"/>
      <c r="I34" s="17">
        <f>I35+I38+I45+I53+I59+I80</f>
        <v>405681.07</v>
      </c>
    </row>
    <row r="35" spans="1:9" x14ac:dyDescent="0.25">
      <c r="A35" s="5" t="s">
        <v>119</v>
      </c>
      <c r="B35" s="5" t="s">
        <v>1</v>
      </c>
      <c r="C35" s="5"/>
      <c r="D35" s="7" t="s">
        <v>3</v>
      </c>
      <c r="E35" s="6"/>
      <c r="F35" s="19"/>
      <c r="G35" s="19"/>
      <c r="H35" s="19"/>
      <c r="I35" s="19">
        <f>SUM(I36:I37)</f>
        <v>35238.44</v>
      </c>
    </row>
    <row r="36" spans="1:9" x14ac:dyDescent="0.25">
      <c r="A36" s="13" t="s">
        <v>120</v>
      </c>
      <c r="B36" s="13" t="s">
        <v>1</v>
      </c>
      <c r="C36" s="13" t="s">
        <v>121</v>
      </c>
      <c r="D36" s="1" t="s">
        <v>122</v>
      </c>
      <c r="E36" s="14" t="s">
        <v>7</v>
      </c>
      <c r="F36" s="15">
        <v>790.74</v>
      </c>
      <c r="G36" s="15">
        <v>24.36</v>
      </c>
      <c r="H36" s="15">
        <f t="shared" si="0"/>
        <v>30.08</v>
      </c>
      <c r="I36" s="15">
        <f t="shared" si="1"/>
        <v>23785.46</v>
      </c>
    </row>
    <row r="37" spans="1:9" ht="30" x14ac:dyDescent="0.25">
      <c r="A37" s="13" t="s">
        <v>123</v>
      </c>
      <c r="B37" s="13" t="s">
        <v>1</v>
      </c>
      <c r="C37" s="13" t="s">
        <v>124</v>
      </c>
      <c r="D37" s="1" t="s">
        <v>125</v>
      </c>
      <c r="E37" s="14" t="s">
        <v>25</v>
      </c>
      <c r="F37" s="15">
        <v>474.44</v>
      </c>
      <c r="G37" s="15">
        <v>19.55</v>
      </c>
      <c r="H37" s="15">
        <f t="shared" si="0"/>
        <v>24.14</v>
      </c>
      <c r="I37" s="15">
        <f t="shared" si="1"/>
        <v>11452.98</v>
      </c>
    </row>
    <row r="38" spans="1:9" x14ac:dyDescent="0.25">
      <c r="A38" s="5" t="s">
        <v>126</v>
      </c>
      <c r="B38" s="5" t="s">
        <v>1</v>
      </c>
      <c r="C38" s="5"/>
      <c r="D38" s="7" t="s">
        <v>127</v>
      </c>
      <c r="E38" s="6"/>
      <c r="F38" s="19"/>
      <c r="G38" s="19"/>
      <c r="H38" s="19"/>
      <c r="I38" s="19">
        <f>SUM(I39:I44)</f>
        <v>24591.02</v>
      </c>
    </row>
    <row r="39" spans="1:9" ht="30" x14ac:dyDescent="0.25">
      <c r="A39" s="13" t="s">
        <v>128</v>
      </c>
      <c r="B39" s="13" t="s">
        <v>1</v>
      </c>
      <c r="C39" s="13" t="s">
        <v>129</v>
      </c>
      <c r="D39" s="1" t="s">
        <v>130</v>
      </c>
      <c r="E39" s="14" t="s">
        <v>25</v>
      </c>
      <c r="F39" s="15">
        <v>51.31</v>
      </c>
      <c r="G39" s="15">
        <v>16.690000000000001</v>
      </c>
      <c r="H39" s="15">
        <f t="shared" si="0"/>
        <v>20.61</v>
      </c>
      <c r="I39" s="15">
        <f t="shared" si="1"/>
        <v>1057.5</v>
      </c>
    </row>
    <row r="40" spans="1:9" ht="30" x14ac:dyDescent="0.25">
      <c r="A40" s="13" t="s">
        <v>131</v>
      </c>
      <c r="B40" s="13" t="s">
        <v>1</v>
      </c>
      <c r="C40" s="13" t="s">
        <v>87</v>
      </c>
      <c r="D40" s="1" t="s">
        <v>88</v>
      </c>
      <c r="E40" s="14" t="s">
        <v>25</v>
      </c>
      <c r="F40" s="15">
        <v>51.31</v>
      </c>
      <c r="G40" s="15">
        <v>8</v>
      </c>
      <c r="H40" s="15">
        <f t="shared" si="0"/>
        <v>9.8800000000000008</v>
      </c>
      <c r="I40" s="15">
        <f t="shared" si="1"/>
        <v>506.94</v>
      </c>
    </row>
    <row r="41" spans="1:9" x14ac:dyDescent="0.25">
      <c r="A41" s="13" t="s">
        <v>132</v>
      </c>
      <c r="B41" s="13" t="s">
        <v>1</v>
      </c>
      <c r="C41" s="13" t="s">
        <v>133</v>
      </c>
      <c r="D41" s="1" t="s">
        <v>134</v>
      </c>
      <c r="E41" s="14" t="s">
        <v>25</v>
      </c>
      <c r="F41" s="15">
        <v>4.0999999999999996</v>
      </c>
      <c r="G41" s="15">
        <v>200.3</v>
      </c>
      <c r="H41" s="15">
        <f t="shared" si="0"/>
        <v>247.37</v>
      </c>
      <c r="I41" s="15">
        <f t="shared" si="1"/>
        <v>1014.22</v>
      </c>
    </row>
    <row r="42" spans="1:9" ht="30" x14ac:dyDescent="0.25">
      <c r="A42" s="13" t="s">
        <v>135</v>
      </c>
      <c r="B42" s="13" t="s">
        <v>37</v>
      </c>
      <c r="C42" s="13" t="s">
        <v>59</v>
      </c>
      <c r="D42" s="1" t="s">
        <v>136</v>
      </c>
      <c r="E42" s="14" t="s">
        <v>45</v>
      </c>
      <c r="F42" s="15">
        <v>2</v>
      </c>
      <c r="G42" s="15">
        <v>1275.05</v>
      </c>
      <c r="H42" s="15">
        <f t="shared" si="0"/>
        <v>1574.69</v>
      </c>
      <c r="I42" s="15">
        <f t="shared" si="1"/>
        <v>3149.38</v>
      </c>
    </row>
    <row r="43" spans="1:9" x14ac:dyDescent="0.25">
      <c r="A43" s="13" t="s">
        <v>137</v>
      </c>
      <c r="B43" s="13" t="s">
        <v>37</v>
      </c>
      <c r="C43" s="13" t="s">
        <v>38</v>
      </c>
      <c r="D43" s="1" t="s">
        <v>39</v>
      </c>
      <c r="E43" s="14" t="s">
        <v>29</v>
      </c>
      <c r="F43" s="15">
        <v>52</v>
      </c>
      <c r="G43" s="15">
        <v>278.82</v>
      </c>
      <c r="H43" s="15">
        <f t="shared" si="0"/>
        <v>344.34</v>
      </c>
      <c r="I43" s="15">
        <f t="shared" si="1"/>
        <v>17905.68</v>
      </c>
    </row>
    <row r="44" spans="1:9" x14ac:dyDescent="0.25">
      <c r="A44" s="13" t="s">
        <v>138</v>
      </c>
      <c r="B44" s="13" t="s">
        <v>1</v>
      </c>
      <c r="C44" s="13" t="s">
        <v>41</v>
      </c>
      <c r="D44" s="1" t="s">
        <v>42</v>
      </c>
      <c r="E44" s="14" t="s">
        <v>40</v>
      </c>
      <c r="F44" s="15">
        <v>16.64</v>
      </c>
      <c r="G44" s="15">
        <v>46.58</v>
      </c>
      <c r="H44" s="15">
        <f t="shared" si="0"/>
        <v>57.53</v>
      </c>
      <c r="I44" s="15">
        <f t="shared" si="1"/>
        <v>957.3</v>
      </c>
    </row>
    <row r="45" spans="1:9" x14ac:dyDescent="0.25">
      <c r="A45" s="5" t="s">
        <v>139</v>
      </c>
      <c r="B45" s="5" t="s">
        <v>1</v>
      </c>
      <c r="C45" s="5"/>
      <c r="D45" s="7" t="s">
        <v>140</v>
      </c>
      <c r="E45" s="6"/>
      <c r="F45" s="19"/>
      <c r="G45" s="19"/>
      <c r="H45" s="19"/>
      <c r="I45" s="19">
        <f>SUM(I46:I52)</f>
        <v>118153.93</v>
      </c>
    </row>
    <row r="46" spans="1:9" x14ac:dyDescent="0.25">
      <c r="A46" s="13" t="s">
        <v>141</v>
      </c>
      <c r="B46" s="13" t="s">
        <v>1</v>
      </c>
      <c r="C46" s="13" t="s">
        <v>84</v>
      </c>
      <c r="D46" s="1" t="s">
        <v>85</v>
      </c>
      <c r="E46" s="14" t="s">
        <v>25</v>
      </c>
      <c r="F46" s="15">
        <v>316.3</v>
      </c>
      <c r="G46" s="15">
        <v>132.86000000000001</v>
      </c>
      <c r="H46" s="15">
        <f t="shared" si="0"/>
        <v>164.08</v>
      </c>
      <c r="I46" s="15">
        <f t="shared" si="1"/>
        <v>51898.5</v>
      </c>
    </row>
    <row r="47" spans="1:9" ht="30" x14ac:dyDescent="0.25">
      <c r="A47" s="13" t="s">
        <v>142</v>
      </c>
      <c r="B47" s="13" t="s">
        <v>1</v>
      </c>
      <c r="C47" s="13" t="s">
        <v>87</v>
      </c>
      <c r="D47" s="1" t="s">
        <v>88</v>
      </c>
      <c r="E47" s="14" t="s">
        <v>25</v>
      </c>
      <c r="F47" s="15">
        <v>316.3</v>
      </c>
      <c r="G47" s="15">
        <v>8</v>
      </c>
      <c r="H47" s="15">
        <f t="shared" si="0"/>
        <v>9.8800000000000008</v>
      </c>
      <c r="I47" s="15">
        <f t="shared" si="1"/>
        <v>3125.04</v>
      </c>
    </row>
    <row r="48" spans="1:9" x14ac:dyDescent="0.25">
      <c r="A48" s="13" t="s">
        <v>143</v>
      </c>
      <c r="B48" s="13" t="s">
        <v>1</v>
      </c>
      <c r="C48" s="13" t="s">
        <v>32</v>
      </c>
      <c r="D48" s="1" t="s">
        <v>33</v>
      </c>
      <c r="E48" s="14" t="s">
        <v>34</v>
      </c>
      <c r="F48" s="15">
        <v>4301.68</v>
      </c>
      <c r="G48" s="15">
        <v>2.5</v>
      </c>
      <c r="H48" s="15">
        <f t="shared" si="0"/>
        <v>3.09</v>
      </c>
      <c r="I48" s="15">
        <f t="shared" si="1"/>
        <v>13292.19</v>
      </c>
    </row>
    <row r="49" spans="1:9" x14ac:dyDescent="0.25">
      <c r="A49" s="13" t="s">
        <v>144</v>
      </c>
      <c r="B49" s="13" t="s">
        <v>37</v>
      </c>
      <c r="C49" s="13" t="s">
        <v>145</v>
      </c>
      <c r="D49" s="1" t="s">
        <v>146</v>
      </c>
      <c r="E49" s="14" t="s">
        <v>25</v>
      </c>
      <c r="F49" s="15">
        <v>23.72</v>
      </c>
      <c r="G49" s="15">
        <v>154.5</v>
      </c>
      <c r="H49" s="15">
        <f t="shared" si="0"/>
        <v>190.81</v>
      </c>
      <c r="I49" s="15">
        <f t="shared" si="1"/>
        <v>4526.01</v>
      </c>
    </row>
    <row r="50" spans="1:9" x14ac:dyDescent="0.25">
      <c r="A50" s="13" t="s">
        <v>147</v>
      </c>
      <c r="B50" s="13" t="s">
        <v>1</v>
      </c>
      <c r="C50" s="13" t="s">
        <v>148</v>
      </c>
      <c r="D50" s="1" t="s">
        <v>149</v>
      </c>
      <c r="E50" s="14" t="s">
        <v>25</v>
      </c>
      <c r="F50" s="15">
        <v>158.15</v>
      </c>
      <c r="G50" s="15">
        <v>189.97</v>
      </c>
      <c r="H50" s="15">
        <f t="shared" si="0"/>
        <v>234.61</v>
      </c>
      <c r="I50" s="15">
        <f t="shared" si="1"/>
        <v>37103.57</v>
      </c>
    </row>
    <row r="51" spans="1:9" ht="30" x14ac:dyDescent="0.25">
      <c r="A51" s="13" t="s">
        <v>150</v>
      </c>
      <c r="B51" s="13" t="s">
        <v>1</v>
      </c>
      <c r="C51" s="13" t="s">
        <v>87</v>
      </c>
      <c r="D51" s="1" t="s">
        <v>88</v>
      </c>
      <c r="E51" s="14" t="s">
        <v>25</v>
      </c>
      <c r="F51" s="15">
        <v>158.15</v>
      </c>
      <c r="G51" s="15">
        <v>8</v>
      </c>
      <c r="H51" s="15">
        <f t="shared" si="0"/>
        <v>9.8800000000000008</v>
      </c>
      <c r="I51" s="15">
        <f t="shared" si="1"/>
        <v>1562.52</v>
      </c>
    </row>
    <row r="52" spans="1:9" x14ac:dyDescent="0.25">
      <c r="A52" s="13" t="s">
        <v>151</v>
      </c>
      <c r="B52" s="13" t="s">
        <v>1</v>
      </c>
      <c r="C52" s="13" t="s">
        <v>32</v>
      </c>
      <c r="D52" s="1" t="s">
        <v>33</v>
      </c>
      <c r="E52" s="14" t="s">
        <v>34</v>
      </c>
      <c r="F52" s="15">
        <v>2150.84</v>
      </c>
      <c r="G52" s="15">
        <v>2.5</v>
      </c>
      <c r="H52" s="15">
        <f t="shared" si="0"/>
        <v>3.09</v>
      </c>
      <c r="I52" s="15">
        <f t="shared" si="1"/>
        <v>6646.1</v>
      </c>
    </row>
    <row r="53" spans="1:9" x14ac:dyDescent="0.25">
      <c r="A53" s="5" t="s">
        <v>152</v>
      </c>
      <c r="B53" s="5" t="s">
        <v>1</v>
      </c>
      <c r="C53" s="5"/>
      <c r="D53" s="7" t="s">
        <v>153</v>
      </c>
      <c r="E53" s="6"/>
      <c r="F53" s="19"/>
      <c r="G53" s="19"/>
      <c r="H53" s="19"/>
      <c r="I53" s="19">
        <f>SUM(I54:I58)</f>
        <v>129858.91</v>
      </c>
    </row>
    <row r="54" spans="1:9" x14ac:dyDescent="0.25">
      <c r="A54" s="13" t="s">
        <v>154</v>
      </c>
      <c r="B54" s="13" t="s">
        <v>37</v>
      </c>
      <c r="C54" s="13" t="s">
        <v>155</v>
      </c>
      <c r="D54" s="1" t="s">
        <v>156</v>
      </c>
      <c r="E54" s="14" t="s">
        <v>7</v>
      </c>
      <c r="F54" s="15">
        <v>790.74</v>
      </c>
      <c r="G54" s="15">
        <v>7.47</v>
      </c>
      <c r="H54" s="15">
        <f t="shared" si="0"/>
        <v>9.23</v>
      </c>
      <c r="I54" s="15">
        <f t="shared" si="1"/>
        <v>7298.53</v>
      </c>
    </row>
    <row r="55" spans="1:9" x14ac:dyDescent="0.25">
      <c r="A55" s="13" t="s">
        <v>157</v>
      </c>
      <c r="B55" s="13" t="s">
        <v>37</v>
      </c>
      <c r="C55" s="13" t="s">
        <v>158</v>
      </c>
      <c r="D55" s="1" t="s">
        <v>159</v>
      </c>
      <c r="E55" s="14" t="s">
        <v>7</v>
      </c>
      <c r="F55" s="15">
        <v>790.74</v>
      </c>
      <c r="G55" s="15">
        <v>2.48</v>
      </c>
      <c r="H55" s="15">
        <f t="shared" si="0"/>
        <v>3.06</v>
      </c>
      <c r="I55" s="15">
        <f t="shared" si="1"/>
        <v>2419.66</v>
      </c>
    </row>
    <row r="56" spans="1:9" x14ac:dyDescent="0.25">
      <c r="A56" s="13" t="s">
        <v>160</v>
      </c>
      <c r="B56" s="13" t="s">
        <v>1</v>
      </c>
      <c r="C56" s="13" t="s">
        <v>161</v>
      </c>
      <c r="D56" s="1" t="s">
        <v>162</v>
      </c>
      <c r="E56" s="14" t="s">
        <v>25</v>
      </c>
      <c r="F56" s="15">
        <v>55.35</v>
      </c>
      <c r="G56" s="15">
        <v>1714.37</v>
      </c>
      <c r="H56" s="15">
        <f t="shared" si="0"/>
        <v>2117.25</v>
      </c>
      <c r="I56" s="15">
        <f t="shared" si="1"/>
        <v>117189.79</v>
      </c>
    </row>
    <row r="57" spans="1:9" x14ac:dyDescent="0.25">
      <c r="A57" s="13" t="s">
        <v>163</v>
      </c>
      <c r="B57" s="13" t="s">
        <v>1</v>
      </c>
      <c r="C57" s="13" t="s">
        <v>164</v>
      </c>
      <c r="D57" s="1" t="s">
        <v>165</v>
      </c>
      <c r="E57" s="14" t="s">
        <v>25</v>
      </c>
      <c r="F57" s="15">
        <v>55.35</v>
      </c>
      <c r="G57" s="15">
        <v>9.14</v>
      </c>
      <c r="H57" s="15">
        <f t="shared" si="0"/>
        <v>11.29</v>
      </c>
      <c r="I57" s="15">
        <f t="shared" si="1"/>
        <v>624.9</v>
      </c>
    </row>
    <row r="58" spans="1:9" x14ac:dyDescent="0.25">
      <c r="A58" s="13" t="s">
        <v>166</v>
      </c>
      <c r="B58" s="13" t="s">
        <v>1</v>
      </c>
      <c r="C58" s="13" t="s">
        <v>32</v>
      </c>
      <c r="D58" s="1" t="s">
        <v>33</v>
      </c>
      <c r="E58" s="14" t="s">
        <v>34</v>
      </c>
      <c r="F58" s="15">
        <v>752.76</v>
      </c>
      <c r="G58" s="15">
        <v>2.5</v>
      </c>
      <c r="H58" s="15">
        <f t="shared" si="0"/>
        <v>3.09</v>
      </c>
      <c r="I58" s="15">
        <f t="shared" si="1"/>
        <v>2326.0300000000002</v>
      </c>
    </row>
    <row r="59" spans="1:9" x14ac:dyDescent="0.25">
      <c r="A59" s="5" t="s">
        <v>167</v>
      </c>
      <c r="B59" s="5" t="s">
        <v>1</v>
      </c>
      <c r="C59" s="5"/>
      <c r="D59" s="7" t="s">
        <v>168</v>
      </c>
      <c r="E59" s="6"/>
      <c r="F59" s="19"/>
      <c r="G59" s="19"/>
      <c r="H59" s="19"/>
      <c r="I59" s="19">
        <f>SUM(I60:I79)</f>
        <v>81133.399999999994</v>
      </c>
    </row>
    <row r="60" spans="1:9" x14ac:dyDescent="0.25">
      <c r="A60" s="13" t="s">
        <v>169</v>
      </c>
      <c r="B60" s="13" t="s">
        <v>1</v>
      </c>
      <c r="C60" s="13" t="s">
        <v>170</v>
      </c>
      <c r="D60" s="1" t="s">
        <v>171</v>
      </c>
      <c r="E60" s="14" t="s">
        <v>7</v>
      </c>
      <c r="F60" s="15">
        <v>24</v>
      </c>
      <c r="G60" s="15">
        <v>7.55</v>
      </c>
      <c r="H60" s="15">
        <f t="shared" si="0"/>
        <v>9.32</v>
      </c>
      <c r="I60" s="15">
        <f t="shared" si="1"/>
        <v>223.68</v>
      </c>
    </row>
    <row r="61" spans="1:9" x14ac:dyDescent="0.25">
      <c r="A61" s="13" t="s">
        <v>172</v>
      </c>
      <c r="B61" s="13" t="s">
        <v>1</v>
      </c>
      <c r="C61" s="13" t="s">
        <v>104</v>
      </c>
      <c r="D61" s="1" t="s">
        <v>105</v>
      </c>
      <c r="E61" s="14" t="s">
        <v>7</v>
      </c>
      <c r="F61" s="15">
        <v>64</v>
      </c>
      <c r="G61" s="15">
        <v>2.15</v>
      </c>
      <c r="H61" s="15">
        <f t="shared" si="0"/>
        <v>2.66</v>
      </c>
      <c r="I61" s="15">
        <f t="shared" si="1"/>
        <v>170.24</v>
      </c>
    </row>
    <row r="62" spans="1:9" ht="30" x14ac:dyDescent="0.25">
      <c r="A62" s="13" t="s">
        <v>173</v>
      </c>
      <c r="B62" s="13" t="s">
        <v>1</v>
      </c>
      <c r="C62" s="13" t="s">
        <v>174</v>
      </c>
      <c r="D62" s="1" t="s">
        <v>175</v>
      </c>
      <c r="E62" s="14" t="s">
        <v>25</v>
      </c>
      <c r="F62" s="15">
        <v>83.13</v>
      </c>
      <c r="G62" s="15">
        <v>10.029999999999999</v>
      </c>
      <c r="H62" s="15">
        <f t="shared" si="0"/>
        <v>12.39</v>
      </c>
      <c r="I62" s="15">
        <f t="shared" si="1"/>
        <v>1029.98</v>
      </c>
    </row>
    <row r="63" spans="1:9" ht="30" x14ac:dyDescent="0.25">
      <c r="A63" s="13" t="s">
        <v>176</v>
      </c>
      <c r="B63" s="13" t="s">
        <v>1</v>
      </c>
      <c r="C63" s="13" t="s">
        <v>87</v>
      </c>
      <c r="D63" s="1" t="s">
        <v>88</v>
      </c>
      <c r="E63" s="14" t="s">
        <v>25</v>
      </c>
      <c r="F63" s="15">
        <v>83.13</v>
      </c>
      <c r="G63" s="15">
        <v>8</v>
      </c>
      <c r="H63" s="15">
        <f t="shared" si="0"/>
        <v>9.8800000000000008</v>
      </c>
      <c r="I63" s="15">
        <f t="shared" si="1"/>
        <v>821.32</v>
      </c>
    </row>
    <row r="64" spans="1:9" x14ac:dyDescent="0.25">
      <c r="A64" s="13" t="s">
        <v>177</v>
      </c>
      <c r="B64" s="13" t="s">
        <v>1</v>
      </c>
      <c r="C64" s="13" t="s">
        <v>84</v>
      </c>
      <c r="D64" s="1" t="s">
        <v>85</v>
      </c>
      <c r="E64" s="14" t="s">
        <v>25</v>
      </c>
      <c r="F64" s="15">
        <v>55.42</v>
      </c>
      <c r="G64" s="15">
        <v>132.86000000000001</v>
      </c>
      <c r="H64" s="15">
        <f t="shared" si="0"/>
        <v>164.08</v>
      </c>
      <c r="I64" s="15">
        <f t="shared" si="1"/>
        <v>9093.31</v>
      </c>
    </row>
    <row r="65" spans="1:9" ht="30" x14ac:dyDescent="0.25">
      <c r="A65" s="13" t="s">
        <v>178</v>
      </c>
      <c r="B65" s="13" t="s">
        <v>1</v>
      </c>
      <c r="C65" s="13" t="s">
        <v>87</v>
      </c>
      <c r="D65" s="1" t="s">
        <v>88</v>
      </c>
      <c r="E65" s="14" t="s">
        <v>25</v>
      </c>
      <c r="F65" s="15">
        <v>55.42</v>
      </c>
      <c r="G65" s="15">
        <v>8</v>
      </c>
      <c r="H65" s="15">
        <f t="shared" si="0"/>
        <v>9.8800000000000008</v>
      </c>
      <c r="I65" s="15">
        <f t="shared" si="1"/>
        <v>547.54999999999995</v>
      </c>
    </row>
    <row r="66" spans="1:9" x14ac:dyDescent="0.25">
      <c r="A66" s="13" t="s">
        <v>179</v>
      </c>
      <c r="B66" s="13" t="s">
        <v>1</v>
      </c>
      <c r="C66" s="13" t="s">
        <v>32</v>
      </c>
      <c r="D66" s="1" t="s">
        <v>33</v>
      </c>
      <c r="E66" s="14" t="s">
        <v>34</v>
      </c>
      <c r="F66" s="15">
        <v>753.71</v>
      </c>
      <c r="G66" s="15">
        <v>2.5</v>
      </c>
      <c r="H66" s="15">
        <f t="shared" si="0"/>
        <v>3.09</v>
      </c>
      <c r="I66" s="15">
        <f t="shared" si="1"/>
        <v>2328.96</v>
      </c>
    </row>
    <row r="67" spans="1:9" x14ac:dyDescent="0.25">
      <c r="A67" s="13" t="s">
        <v>180</v>
      </c>
      <c r="B67" s="13" t="s">
        <v>1</v>
      </c>
      <c r="C67" s="13" t="s">
        <v>148</v>
      </c>
      <c r="D67" s="1" t="s">
        <v>149</v>
      </c>
      <c r="E67" s="14" t="s">
        <v>25</v>
      </c>
      <c r="F67" s="15">
        <v>27.71</v>
      </c>
      <c r="G67" s="15">
        <v>189.97</v>
      </c>
      <c r="H67" s="15">
        <f t="shared" si="0"/>
        <v>234.61</v>
      </c>
      <c r="I67" s="15">
        <f t="shared" si="1"/>
        <v>6501.04</v>
      </c>
    </row>
    <row r="68" spans="1:9" ht="30" x14ac:dyDescent="0.25">
      <c r="A68" s="13" t="s">
        <v>181</v>
      </c>
      <c r="B68" s="13" t="s">
        <v>1</v>
      </c>
      <c r="C68" s="13" t="s">
        <v>87</v>
      </c>
      <c r="D68" s="1" t="s">
        <v>88</v>
      </c>
      <c r="E68" s="14" t="s">
        <v>25</v>
      </c>
      <c r="F68" s="15">
        <v>27.71</v>
      </c>
      <c r="G68" s="15">
        <v>8</v>
      </c>
      <c r="H68" s="15">
        <f t="shared" si="0"/>
        <v>9.8800000000000008</v>
      </c>
      <c r="I68" s="15">
        <f t="shared" si="1"/>
        <v>273.77</v>
      </c>
    </row>
    <row r="69" spans="1:9" x14ac:dyDescent="0.25">
      <c r="A69" s="13" t="s">
        <v>182</v>
      </c>
      <c r="B69" s="13" t="s">
        <v>1</v>
      </c>
      <c r="C69" s="13" t="s">
        <v>32</v>
      </c>
      <c r="D69" s="1" t="s">
        <v>33</v>
      </c>
      <c r="E69" s="14" t="s">
        <v>34</v>
      </c>
      <c r="F69" s="15">
        <v>376.86</v>
      </c>
      <c r="G69" s="15">
        <v>2.5</v>
      </c>
      <c r="H69" s="15">
        <f t="shared" si="0"/>
        <v>3.09</v>
      </c>
      <c r="I69" s="15">
        <f t="shared" si="1"/>
        <v>1164.5</v>
      </c>
    </row>
    <row r="70" spans="1:9" x14ac:dyDescent="0.25">
      <c r="A70" s="13" t="s">
        <v>183</v>
      </c>
      <c r="B70" s="13" t="s">
        <v>37</v>
      </c>
      <c r="C70" s="13" t="s">
        <v>155</v>
      </c>
      <c r="D70" s="1" t="s">
        <v>156</v>
      </c>
      <c r="E70" s="14" t="s">
        <v>7</v>
      </c>
      <c r="F70" s="15">
        <v>200.6</v>
      </c>
      <c r="G70" s="15">
        <v>7.47</v>
      </c>
      <c r="H70" s="15">
        <f t="shared" si="0"/>
        <v>9.23</v>
      </c>
      <c r="I70" s="15">
        <f t="shared" si="1"/>
        <v>1851.54</v>
      </c>
    </row>
    <row r="71" spans="1:9" x14ac:dyDescent="0.25">
      <c r="A71" s="13" t="s">
        <v>184</v>
      </c>
      <c r="B71" s="13" t="s">
        <v>37</v>
      </c>
      <c r="C71" s="13" t="s">
        <v>158</v>
      </c>
      <c r="D71" s="1" t="s">
        <v>159</v>
      </c>
      <c r="E71" s="14" t="s">
        <v>7</v>
      </c>
      <c r="F71" s="15">
        <v>200.6</v>
      </c>
      <c r="G71" s="15">
        <v>2.48</v>
      </c>
      <c r="H71" s="15">
        <f t="shared" ref="H71:H89" si="2">G71*1.235</f>
        <v>3.06</v>
      </c>
      <c r="I71" s="15">
        <f t="shared" ref="I71:I89" si="3">F71*H71</f>
        <v>613.84</v>
      </c>
    </row>
    <row r="72" spans="1:9" x14ac:dyDescent="0.25">
      <c r="A72" s="13" t="s">
        <v>185</v>
      </c>
      <c r="B72" s="13" t="s">
        <v>1</v>
      </c>
      <c r="C72" s="13" t="s">
        <v>161</v>
      </c>
      <c r="D72" s="1" t="s">
        <v>162</v>
      </c>
      <c r="E72" s="14" t="s">
        <v>25</v>
      </c>
      <c r="F72" s="15">
        <v>23.05</v>
      </c>
      <c r="G72" s="15">
        <v>1714.37</v>
      </c>
      <c r="H72" s="15">
        <f t="shared" si="2"/>
        <v>2117.25</v>
      </c>
      <c r="I72" s="15">
        <f t="shared" si="3"/>
        <v>48802.61</v>
      </c>
    </row>
    <row r="73" spans="1:9" x14ac:dyDescent="0.25">
      <c r="A73" s="13" t="s">
        <v>186</v>
      </c>
      <c r="B73" s="13" t="s">
        <v>1</v>
      </c>
      <c r="C73" s="13" t="s">
        <v>164</v>
      </c>
      <c r="D73" s="1" t="s">
        <v>165</v>
      </c>
      <c r="E73" s="14" t="s">
        <v>25</v>
      </c>
      <c r="F73" s="15">
        <v>23.05</v>
      </c>
      <c r="G73" s="15">
        <v>9.14</v>
      </c>
      <c r="H73" s="15">
        <f t="shared" si="2"/>
        <v>11.29</v>
      </c>
      <c r="I73" s="15">
        <f t="shared" si="3"/>
        <v>260.23</v>
      </c>
    </row>
    <row r="74" spans="1:9" x14ac:dyDescent="0.25">
      <c r="A74" s="13" t="s">
        <v>187</v>
      </c>
      <c r="B74" s="13" t="s">
        <v>1</v>
      </c>
      <c r="C74" s="13" t="s">
        <v>32</v>
      </c>
      <c r="D74" s="1" t="s">
        <v>33</v>
      </c>
      <c r="E74" s="14" t="s">
        <v>34</v>
      </c>
      <c r="F74" s="15">
        <v>313.48</v>
      </c>
      <c r="G74" s="15">
        <v>2.5</v>
      </c>
      <c r="H74" s="15">
        <f t="shared" si="2"/>
        <v>3.09</v>
      </c>
      <c r="I74" s="15">
        <f t="shared" si="3"/>
        <v>968.65</v>
      </c>
    </row>
    <row r="75" spans="1:9" x14ac:dyDescent="0.25">
      <c r="A75" s="13" t="s">
        <v>188</v>
      </c>
      <c r="B75" s="13" t="s">
        <v>106</v>
      </c>
      <c r="C75" s="13" t="s">
        <v>107</v>
      </c>
      <c r="D75" s="1" t="s">
        <v>108</v>
      </c>
      <c r="E75" s="14" t="s">
        <v>7</v>
      </c>
      <c r="F75" s="15">
        <v>24.88</v>
      </c>
      <c r="G75" s="15">
        <v>99.94</v>
      </c>
      <c r="H75" s="15">
        <f t="shared" si="2"/>
        <v>123.43</v>
      </c>
      <c r="I75" s="15">
        <f t="shared" si="3"/>
        <v>3070.94</v>
      </c>
    </row>
    <row r="76" spans="1:9" x14ac:dyDescent="0.25">
      <c r="A76" s="13" t="s">
        <v>189</v>
      </c>
      <c r="B76" s="13" t="s">
        <v>9</v>
      </c>
      <c r="C76" s="13" t="s">
        <v>54</v>
      </c>
      <c r="D76" s="1" t="s">
        <v>55</v>
      </c>
      <c r="E76" s="14" t="s">
        <v>56</v>
      </c>
      <c r="F76" s="15">
        <v>139.84</v>
      </c>
      <c r="G76" s="15">
        <v>8.59</v>
      </c>
      <c r="H76" s="15">
        <f t="shared" si="2"/>
        <v>10.61</v>
      </c>
      <c r="I76" s="15">
        <f t="shared" si="3"/>
        <v>1483.7</v>
      </c>
    </row>
    <row r="77" spans="1:9" x14ac:dyDescent="0.25">
      <c r="A77" s="13" t="s">
        <v>190</v>
      </c>
      <c r="B77" s="13" t="s">
        <v>9</v>
      </c>
      <c r="C77" s="13" t="s">
        <v>191</v>
      </c>
      <c r="D77" s="1" t="s">
        <v>192</v>
      </c>
      <c r="E77" s="14" t="s">
        <v>217</v>
      </c>
      <c r="F77" s="15">
        <v>1.3</v>
      </c>
      <c r="G77" s="15">
        <v>924</v>
      </c>
      <c r="H77" s="15">
        <f t="shared" si="2"/>
        <v>1141.1400000000001</v>
      </c>
      <c r="I77" s="15">
        <f t="shared" si="3"/>
        <v>1483.48</v>
      </c>
    </row>
    <row r="78" spans="1:9" x14ac:dyDescent="0.25">
      <c r="A78" s="13" t="s">
        <v>193</v>
      </c>
      <c r="B78" s="13" t="s">
        <v>1</v>
      </c>
      <c r="C78" s="13" t="s">
        <v>194</v>
      </c>
      <c r="D78" s="1" t="s">
        <v>195</v>
      </c>
      <c r="E78" s="14" t="s">
        <v>45</v>
      </c>
      <c r="F78" s="15">
        <v>2</v>
      </c>
      <c r="G78" s="15">
        <v>16.34</v>
      </c>
      <c r="H78" s="15">
        <f t="shared" si="2"/>
        <v>20.18</v>
      </c>
      <c r="I78" s="15">
        <f t="shared" si="3"/>
        <v>40.36</v>
      </c>
    </row>
    <row r="79" spans="1:9" x14ac:dyDescent="0.25">
      <c r="A79" s="13" t="s">
        <v>196</v>
      </c>
      <c r="B79" s="13" t="s">
        <v>9</v>
      </c>
      <c r="C79" s="13" t="s">
        <v>197</v>
      </c>
      <c r="D79" s="1" t="s">
        <v>198</v>
      </c>
      <c r="E79" s="14" t="s">
        <v>16</v>
      </c>
      <c r="F79" s="15">
        <v>5.5</v>
      </c>
      <c r="G79" s="15">
        <v>59.43</v>
      </c>
      <c r="H79" s="15">
        <f t="shared" si="2"/>
        <v>73.400000000000006</v>
      </c>
      <c r="I79" s="15">
        <f t="shared" si="3"/>
        <v>403.7</v>
      </c>
    </row>
    <row r="80" spans="1:9" x14ac:dyDescent="0.25">
      <c r="A80" s="5" t="s">
        <v>199</v>
      </c>
      <c r="B80" s="5" t="s">
        <v>1</v>
      </c>
      <c r="C80" s="5"/>
      <c r="D80" s="7" t="s">
        <v>200</v>
      </c>
      <c r="E80" s="6"/>
      <c r="F80" s="19"/>
      <c r="G80" s="19"/>
      <c r="H80" s="19"/>
      <c r="I80" s="19">
        <f>SUM(I81:I87)</f>
        <v>16705.37</v>
      </c>
    </row>
    <row r="81" spans="1:9" x14ac:dyDescent="0.25">
      <c r="A81" s="13" t="s">
        <v>201</v>
      </c>
      <c r="B81" s="13" t="s">
        <v>1</v>
      </c>
      <c r="C81" s="13" t="s">
        <v>104</v>
      </c>
      <c r="D81" s="1" t="s">
        <v>105</v>
      </c>
      <c r="E81" s="14" t="s">
        <v>7</v>
      </c>
      <c r="F81" s="15">
        <v>40</v>
      </c>
      <c r="G81" s="15">
        <v>2.15</v>
      </c>
      <c r="H81" s="15">
        <f t="shared" si="2"/>
        <v>2.66</v>
      </c>
      <c r="I81" s="15">
        <f t="shared" si="3"/>
        <v>106.4</v>
      </c>
    </row>
    <row r="82" spans="1:9" x14ac:dyDescent="0.25">
      <c r="A82" s="13" t="s">
        <v>202</v>
      </c>
      <c r="B82" s="13" t="s">
        <v>106</v>
      </c>
      <c r="C82" s="13" t="s">
        <v>107</v>
      </c>
      <c r="D82" s="1" t="s">
        <v>108</v>
      </c>
      <c r="E82" s="14" t="s">
        <v>7</v>
      </c>
      <c r="F82" s="15">
        <v>27.5</v>
      </c>
      <c r="G82" s="15">
        <v>99.94</v>
      </c>
      <c r="H82" s="15">
        <f t="shared" si="2"/>
        <v>123.43</v>
      </c>
      <c r="I82" s="15">
        <f t="shared" si="3"/>
        <v>3394.33</v>
      </c>
    </row>
    <row r="83" spans="1:9" x14ac:dyDescent="0.25">
      <c r="A83" s="13" t="s">
        <v>203</v>
      </c>
      <c r="B83" s="13" t="s">
        <v>106</v>
      </c>
      <c r="C83" s="13" t="s">
        <v>204</v>
      </c>
      <c r="D83" s="1" t="s">
        <v>205</v>
      </c>
      <c r="E83" s="14" t="s">
        <v>7</v>
      </c>
      <c r="F83" s="15">
        <v>45</v>
      </c>
      <c r="G83" s="15">
        <v>48.48</v>
      </c>
      <c r="H83" s="15">
        <f t="shared" si="2"/>
        <v>59.87</v>
      </c>
      <c r="I83" s="15">
        <f t="shared" si="3"/>
        <v>2694.15</v>
      </c>
    </row>
    <row r="84" spans="1:9" x14ac:dyDescent="0.25">
      <c r="A84" s="13" t="s">
        <v>206</v>
      </c>
      <c r="B84" s="13" t="s">
        <v>106</v>
      </c>
      <c r="C84" s="13" t="s">
        <v>207</v>
      </c>
      <c r="D84" s="1" t="s">
        <v>208</v>
      </c>
      <c r="E84" s="14" t="s">
        <v>45</v>
      </c>
      <c r="F84" s="15">
        <v>130</v>
      </c>
      <c r="G84" s="15">
        <v>42.34</v>
      </c>
      <c r="H84" s="15">
        <f t="shared" si="2"/>
        <v>52.29</v>
      </c>
      <c r="I84" s="15">
        <f t="shared" si="3"/>
        <v>6797.7</v>
      </c>
    </row>
    <row r="85" spans="1:9" x14ac:dyDescent="0.25">
      <c r="A85" s="13" t="s">
        <v>209</v>
      </c>
      <c r="B85" s="13" t="s">
        <v>9</v>
      </c>
      <c r="C85" s="13" t="s">
        <v>191</v>
      </c>
      <c r="D85" s="1" t="s">
        <v>192</v>
      </c>
      <c r="E85" s="14" t="s">
        <v>217</v>
      </c>
      <c r="F85" s="15">
        <v>2.21</v>
      </c>
      <c r="G85" s="15">
        <v>924</v>
      </c>
      <c r="H85" s="15">
        <f t="shared" si="2"/>
        <v>1141.1400000000001</v>
      </c>
      <c r="I85" s="15">
        <f t="shared" si="3"/>
        <v>2521.92</v>
      </c>
    </row>
    <row r="86" spans="1:9" x14ac:dyDescent="0.25">
      <c r="A86" s="13" t="s">
        <v>210</v>
      </c>
      <c r="B86" s="13" t="s">
        <v>9</v>
      </c>
      <c r="C86" s="13" t="s">
        <v>197</v>
      </c>
      <c r="D86" s="1" t="s">
        <v>198</v>
      </c>
      <c r="E86" s="14" t="s">
        <v>16</v>
      </c>
      <c r="F86" s="15">
        <v>13.75</v>
      </c>
      <c r="G86" s="15">
        <v>59.43</v>
      </c>
      <c r="H86" s="15">
        <f t="shared" si="2"/>
        <v>73.400000000000006</v>
      </c>
      <c r="I86" s="15">
        <f t="shared" si="3"/>
        <v>1009.25</v>
      </c>
    </row>
    <row r="87" spans="1:9" x14ac:dyDescent="0.25">
      <c r="A87" s="13" t="s">
        <v>211</v>
      </c>
      <c r="B87" s="13" t="s">
        <v>1</v>
      </c>
      <c r="C87" s="13" t="s">
        <v>194</v>
      </c>
      <c r="D87" s="1" t="s">
        <v>195</v>
      </c>
      <c r="E87" s="14" t="s">
        <v>45</v>
      </c>
      <c r="F87" s="15">
        <v>9</v>
      </c>
      <c r="G87" s="15">
        <v>16.34</v>
      </c>
      <c r="H87" s="15">
        <f t="shared" si="2"/>
        <v>20.18</v>
      </c>
      <c r="I87" s="15">
        <f t="shared" si="3"/>
        <v>181.62</v>
      </c>
    </row>
    <row r="88" spans="1:9" x14ac:dyDescent="0.25">
      <c r="A88" s="11" t="s">
        <v>212</v>
      </c>
      <c r="B88" s="11" t="s">
        <v>1</v>
      </c>
      <c r="C88" s="11"/>
      <c r="D88" s="12" t="s">
        <v>213</v>
      </c>
      <c r="E88" s="16"/>
      <c r="F88" s="17"/>
      <c r="G88" s="17"/>
      <c r="H88" s="17"/>
      <c r="I88" s="17">
        <f>I89</f>
        <v>1164.74</v>
      </c>
    </row>
    <row r="89" spans="1:9" x14ac:dyDescent="0.25">
      <c r="A89" s="13" t="s">
        <v>214</v>
      </c>
      <c r="B89" s="13" t="s">
        <v>37</v>
      </c>
      <c r="C89" s="13" t="s">
        <v>57</v>
      </c>
      <c r="D89" s="1" t="s">
        <v>58</v>
      </c>
      <c r="E89" s="14" t="s">
        <v>49</v>
      </c>
      <c r="F89" s="15">
        <v>1819.91</v>
      </c>
      <c r="G89" s="15">
        <v>0.52</v>
      </c>
      <c r="H89" s="15">
        <f t="shared" si="2"/>
        <v>0.64</v>
      </c>
      <c r="I89" s="15">
        <f t="shared" si="3"/>
        <v>1164.74</v>
      </c>
    </row>
  </sheetData>
  <mergeCells count="2">
    <mergeCell ref="A1:I1"/>
    <mergeCell ref="A3:I3"/>
  </mergeCells>
  <pageMargins left="0.511811024" right="0.511811024" top="0.78740157499999996" bottom="0.78740157499999996" header="0.31496062000000002" footer="0.3149606200000000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maq227</dc:creator>
  <cp:lastModifiedBy>maq227</cp:lastModifiedBy>
  <cp:lastPrinted>2026-03-26T17:17:20Z</cp:lastPrinted>
  <dcterms:created xsi:type="dcterms:W3CDTF">2026-01-20T16:41:53Z</dcterms:created>
  <dcterms:modified xsi:type="dcterms:W3CDTF">2026-03-26T17:17:24Z</dcterms:modified>
</cp:coreProperties>
</file>